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'доходы'!$A$13:$F$97</definedName>
    <definedName name="_xlnm._FilterDatabase" localSheetId="1" hidden="1">'расходы'!$A$4:$F$210</definedName>
  </definedNames>
  <calcPr fullCalcOnLoad="1"/>
</workbook>
</file>

<file path=xl/sharedStrings.xml><?xml version="1.0" encoding="utf-8"?>
<sst xmlns="http://schemas.openxmlformats.org/spreadsheetml/2006/main" count="944" uniqueCount="517">
  <si>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</si>
  <si>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</si>
  <si>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</si>
  <si>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</si>
  <si>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</si>
  <si>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</si>
  <si>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</si>
  <si>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</si>
  <si>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</si>
  <si>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</si>
  <si>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</si>
  <si>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</si>
  <si>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</si>
  <si>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</si>
  <si>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</si>
  <si>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</si>
  <si>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</si>
  <si>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</si>
  <si>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</si>
  <si>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</si>
  <si>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</si>
  <si>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</si>
  <si>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</si>
  <si>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</si>
  <si>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</si>
  <si>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</si>
  <si>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</si>
  <si>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</si>
  <si>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</si>
  <si>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</si>
  <si>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</si>
  <si>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</si>
  <si>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</si>
  <si>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</si>
  <si>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</si>
  <si>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</si>
  <si>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</si>
  <si>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</si>
  <si>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</si>
  <si>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</si>
  <si>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</si>
  <si>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</si>
  <si>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</si>
  <si>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</si>
  <si>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</si>
  <si>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</si>
  <si>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</si>
  <si>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</si>
  <si>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</si>
  <si>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</si>
  <si>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</si>
  <si>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</si>
  <si>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</si>
  <si>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</si>
  <si>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</si>
  <si>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</si>
  <si>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</si>
  <si>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</si>
  <si>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</si>
  <si>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</si>
  <si>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</si>
  <si>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</si>
  <si>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</si>
  <si>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</si>
  <si>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</si>
  <si>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</si>
  <si>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</si>
  <si>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</si>
  <si>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</si>
  <si>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</si>
  <si>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</si>
  <si>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</si>
  <si>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</si>
  <si>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</si>
  <si>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</si>
  <si>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</si>
  <si>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</si>
  <si>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</si>
  <si>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</si>
  <si>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</si>
  <si>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</si>
  <si>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</si>
  <si>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</si>
  <si>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</si>
  <si>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</si>
  <si>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</si>
  <si>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</si>
  <si>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</si>
  <si>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</si>
  <si>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</si>
  <si>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</si>
  <si>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</si>
  <si>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</si>
  <si>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</si>
  <si>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</si>
  <si>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</si>
  <si>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</si>
  <si>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</si>
  <si>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</si>
  <si>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</si>
  <si>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</si>
  <si>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</si>
  <si>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</si>
  <si>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</si>
  <si>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</si>
  <si>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</si>
  <si>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</si>
  <si>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</si>
  <si>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</si>
  <si>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</si>
  <si>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</si>
  <si>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</si>
  <si>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</si>
  <si>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</si>
  <si>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</si>
  <si>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</si>
  <si>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</si>
  <si>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</si>
  <si>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</si>
  <si>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</si>
  <si>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</si>
  <si>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</si>
  <si>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</si>
  <si>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</si>
  <si>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</si>
  <si>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</si>
  <si>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</si>
  <si>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</si>
  <si>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</si>
  <si>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</si>
  <si>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</si>
  <si>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</si>
  <si>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</si>
  <si>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</si>
  <si>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</si>
  <si>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</si>
  <si>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</si>
  <si>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</si>
  <si>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</si>
  <si>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</si>
  <si>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</si>
  <si>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</si>
  <si>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</si>
  <si>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</si>
  <si>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</si>
  <si>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</si>
  <si>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</si>
  <si>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</si>
  <si>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</si>
  <si>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</si>
  <si>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</si>
  <si>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</si>
  <si>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</si>
  <si>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</si>
  <si>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</si>
  <si>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</si>
  <si>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</si>
  <si>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</si>
  <si>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</si>
  <si>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</si>
  <si>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</si>
  <si>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</si>
  <si>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</si>
  <si>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</si>
  <si>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</si>
  <si>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</si>
  <si>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</si>
  <si>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</si>
  <si>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</si>
  <si>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</si>
  <si>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</si>
  <si>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</si>
  <si>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</si>
  <si>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</si>
  <si>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</si>
  <si>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</si>
  <si>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</si>
  <si>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</si>
  <si>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</si>
  <si>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</si>
  <si>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</si>
  <si>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</si>
  <si>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</si>
  <si>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</si>
  <si>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</si>
  <si>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</si>
  <si>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</si>
  <si>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</si>
  <si>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</si>
  <si>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</si>
  <si>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</si>
  <si>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</si>
  <si>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</si>
  <si>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</si>
  <si>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</si>
  <si>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</si>
  <si>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</si>
  <si>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</si>
  <si>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</si>
  <si>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</si>
  <si>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</si>
  <si>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</si>
  <si>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</si>
  <si>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</si>
  <si>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</si>
  <si>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</si>
  <si>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</si>
  <si>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</si>
  <si>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</si>
  <si>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</si>
  <si>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</si>
  <si>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</si>
  <si>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</si>
  <si>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</si>
  <si>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</si>
  <si>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</si>
  <si>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</si>
  <si>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</si>
  <si>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</si>
  <si>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</si>
  <si>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</si>
  <si>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</si>
  <si>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</si>
  <si>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</si>
  <si>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</si>
  <si>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</si>
  <si>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</si>
  <si>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</si>
  <si>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</si>
  <si>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</si>
  <si>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</si>
  <si>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</si>
  <si>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</si>
  <si>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</si>
  <si>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</si>
  <si>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</si>
  <si>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</si>
  <si>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</si>
  <si>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</si>
  <si>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</si>
  <si>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</si>
  <si>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</si>
  <si>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</si>
  <si>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</si>
  <si>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</si>
  <si>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</si>
  <si>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</si>
  <si>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</si>
  <si>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</si>
  <si>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</si>
  <si>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</si>
  <si>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</si>
  <si>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</si>
  <si>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</si>
  <si>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</si>
  <si>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</si>
  <si>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</si>
  <si>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</si>
  <si>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</si>
  <si>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</si>
  <si>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</si>
  <si>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</si>
  <si>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</si>
  <si>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</si>
  <si>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</si>
  <si>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</si>
  <si>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</si>
  <si>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</si>
  <si>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</si>
  <si>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</si>
  <si>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</si>
  <si>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</si>
  <si>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</si>
  <si>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</si>
  <si>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</si>
  <si>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</si>
  <si>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</si>
  <si>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</si>
  <si>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</si>
  <si>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</si>
  <si>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</si>
  <si>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</si>
  <si>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</si>
  <si>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</si>
  <si>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</si>
  <si>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</si>
  <si>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</si>
  <si>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</si>
  <si>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</si>
  <si>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</si>
  <si>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</si>
  <si>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</si>
  <si>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</si>
  <si>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</si>
  <si>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</si>
  <si>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</si>
  <si>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</si>
  <si>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</si>
  <si>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</si>
  <si>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</si>
  <si>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</si>
  <si>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</si>
  <si>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</si>
  <si>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</si>
  <si>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</si>
  <si>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</si>
  <si>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</si>
  <si>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</si>
  <si>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</si>
  <si>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</si>
  <si>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</si>
  <si>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</si>
  <si>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</si>
  <si>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</si>
  <si>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</si>
  <si>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</si>
  <si>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</si>
  <si>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</si>
  <si>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</si>
  <si>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</si>
  <si>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</si>
  <si>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</si>
  <si>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</si>
  <si>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</si>
  <si>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</si>
  <si>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</si>
  <si>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</si>
  <si>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</si>
  <si>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</si>
  <si>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</si>
  <si>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</si>
  <si>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</si>
  <si>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</si>
  <si>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</si>
  <si>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</si>
  <si>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</si>
  <si>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</si>
  <si>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</si>
  <si>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</si>
  <si>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</si>
  <si>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</si>
  <si>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</si>
  <si>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</si>
  <si>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</si>
  <si>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</si>
  <si>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</si>
  <si>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</si>
  <si>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</si>
  <si>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</si>
  <si>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</si>
  <si>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</si>
  <si>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</si>
  <si>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</si>
  <si>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</si>
  <si>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</si>
  <si>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</si>
  <si>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</si>
  <si>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</si>
  <si>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</si>
  <si>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</si>
  <si>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</si>
  <si>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</si>
  <si>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</si>
  <si>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</si>
  <si>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</si>
  <si>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</si>
  <si>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</si>
  <si>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</si>
  <si>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</si>
  <si>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</si>
  <si>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</si>
  <si>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</si>
  <si>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</si>
  <si>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</si>
  <si>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</si>
  <si>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</si>
  <si>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</si>
  <si>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</si>
  <si>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</si>
  <si>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</si>
  <si>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</si>
  <si>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</si>
  <si>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</si>
  <si>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</si>
  <si>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</si>
  <si>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</si>
  <si>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</si>
  <si>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</si>
  <si>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</si>
  <si>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</si>
  <si>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</si>
  <si>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</si>
  <si>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</si>
  <si>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</si>
  <si>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</si>
  <si>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</si>
  <si>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</si>
  <si>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</si>
  <si>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</si>
  <si>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</si>
  <si>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</si>
  <si>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</si>
  <si>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</si>
  <si>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</si>
  <si>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</si>
  <si>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</si>
  <si>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</si>
  <si>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</si>
  <si>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</si>
  <si>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</si>
  <si>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</si>
  <si>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</si>
  <si>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</si>
  <si>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</si>
  <si>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</si>
  <si>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</si>
  <si>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</si>
  <si>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</si>
  <si>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</si>
  <si>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</si>
  <si>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</si>
  <si>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</si>
  <si>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</si>
  <si>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</si>
  <si>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</si>
  <si>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</si>
  <si>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</si>
  <si>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</si>
  <si>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</si>
  <si>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</si>
  <si>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</si>
  <si>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</si>
  <si>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</si>
  <si>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</si>
  <si>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</si>
  <si>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</si>
  <si>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</si>
  <si>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</si>
  <si>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</si>
  <si>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</si>
  <si>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</si>
  <si>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</si>
  <si>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</si>
  <si>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</si>
  <si>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</si>
  <si>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</si>
  <si>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</si>
  <si>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</si>
  <si>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</si>
  <si>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</si>
  <si>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</si>
  <si>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</si>
  <si>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</si>
  <si>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</si>
  <si>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</si>
  <si>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</si>
  <si>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</si>
  <si>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</si>
  <si>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</si>
  <si>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</si>
  <si>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</si>
  <si>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</si>
  <si>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</si>
  <si>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</si>
  <si>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</si>
  <si>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</si>
  <si>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</si>
  <si>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</si>
  <si>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</si>
  <si>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</si>
  <si>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</si>
  <si>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</si>
  <si>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</si>
  <si>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</si>
  <si>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</si>
  <si>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</si>
  <si>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</si>
  <si>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</si>
  <si>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</si>
  <si>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</si>
  <si>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</si>
  <si>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</si>
  <si>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</si>
  <si>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</si>
  <si>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</si>
  <si>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</si>
  <si>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</si>
  <si>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</si>
  <si>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</si>
  <si>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</si>
  <si>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</si>
  <si>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</si>
  <si>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</si>
  <si>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</si>
  <si>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</si>
  <si>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</si>
  <si>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951 1 16 07000 00 0000 140</t>
  </si>
  <si>
    <t>951 1 16 07010 00 0000 140</t>
  </si>
  <si>
    <t>951 1 16 07010 10 0000 140</t>
  </si>
  <si>
    <t>182 1 01 02130 01 0000 110</t>
  </si>
  <si>
    <t>182 1 01 02130 01 1000 110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</si>
  <si>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</si>
  <si>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</si>
  <si>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</si>
  <si>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</si>
  <si>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</si>
  <si>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</si>
  <si>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</si>
  <si>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</si>
  <si>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951 1 14 00000 00 0000 000</t>
  </si>
  <si>
    <t>951 1 14 02000 0 00000 000</t>
  </si>
  <si>
    <t>951 1 1 402050 10 0000 410</t>
  </si>
  <si>
    <t>951 1 14 02053 1 00000 410</t>
  </si>
  <si>
    <t>на 1 ноября  2023 года</t>
  </si>
  <si>
    <t>01.11.2023</t>
  </si>
  <si>
    <t>1890015,99</t>
  </si>
  <si>
    <t>" 03 " ноября  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</si>
</sst>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  <xf numFmtId="0" fontId="46" fillId="0" borderId="0" xfId="0" applyFont="1" applyAlignment="1">
      <alignment wrapText="1"/>
    </xf>
    <xf numFmtId="0" fontId="46" fillId="0" borderId="20" xfId="0" applyFont="1" applyBorder="1" applyAlignment="1">
      <alignment wrapText="1"/>
    </xf>
    <xf numFmtId="49" fontId="11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E96" sqref="E9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87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81" t="s">
        <v>513</v>
      </c>
      <c r="B3" s="82"/>
      <c r="C3" s="82"/>
      <c r="D3" s="82"/>
      <c r="E3" s="83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514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SUM(D15+D83)</f>
        <v>17249700</v>
      </c>
      <c r="E14" s="48">
        <f>SUM(E15+E83)</f>
        <v>15229560.99</v>
      </c>
      <c r="F14" s="48">
        <f>D14-E14</f>
        <v>2020139.0099999998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SUM(D16+D35+D41+D56+D66+D74+D70)</f>
        <v>6434900</v>
      </c>
      <c r="E15" s="48">
        <f>SUM(E16+E35+E41+E56+E66+E74+E80+E60+E70)</f>
        <v>4560235.050000001</v>
      </c>
      <c r="F15" s="48">
        <f>SUM(D15-E15)</f>
        <v>1874664.9499999993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821700</v>
      </c>
      <c r="E16" s="48">
        <f>SUM(E17)</f>
        <v>808608.6100000001</v>
      </c>
      <c r="F16" s="48">
        <f aca="true" t="shared" si="0" ref="F16:F55">SUM(D16-E16)</f>
        <v>13091.389999999898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821700</v>
      </c>
      <c r="E17" s="48">
        <f>SUM(E18+E25+E22+E29+E32)</f>
        <v>808608.6100000001</v>
      </c>
      <c r="F17" s="48">
        <f t="shared" si="0"/>
        <v>13091.389999999898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821700</v>
      </c>
      <c r="E18" s="48">
        <f>SUM(E19+E21+E20)</f>
        <v>698111.65</v>
      </c>
      <c r="F18" s="48">
        <f t="shared" si="0"/>
        <v>123588.34999999998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821700</v>
      </c>
      <c r="E19" s="48">
        <v>698111.65</v>
      </c>
      <c r="F19" s="48">
        <f t="shared" si="0"/>
        <v>123588.34999999998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117</v>
      </c>
      <c r="B21" s="47" t="s">
        <v>110</v>
      </c>
      <c r="C21" s="47" t="s">
        <v>487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7228.06</v>
      </c>
      <c r="F22" s="48">
        <f aca="true" t="shared" si="1" ref="F22:F34">SUM(D22-E22)</f>
        <v>-7228.06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7228.06</v>
      </c>
      <c r="F23" s="48">
        <f t="shared" si="1"/>
        <v>-7228.06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94959.01999999999</v>
      </c>
      <c r="F25" s="48">
        <f t="shared" si="1"/>
        <v>-94959.01999999999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91452.68</v>
      </c>
      <c r="F26" s="48">
        <f t="shared" si="1"/>
        <v>-91452.68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3506.34</v>
      </c>
      <c r="F28" s="48">
        <f t="shared" si="1"/>
        <v>-3506.34</v>
      </c>
    </row>
    <row r="29" spans="1:6" ht="40.5" customHeight="1">
      <c r="A29" s="47" t="s">
        <v>477</v>
      </c>
      <c r="B29" s="47" t="s">
        <v>110</v>
      </c>
      <c r="C29" s="47" t="s">
        <v>474</v>
      </c>
      <c r="D29" s="58">
        <v>0</v>
      </c>
      <c r="E29" s="48">
        <f>SUM(E30+E31)</f>
        <v>270</v>
      </c>
      <c r="F29" s="48">
        <f t="shared" si="1"/>
        <v>-270</v>
      </c>
    </row>
    <row r="30" spans="1:6" ht="76.5" customHeight="1">
      <c r="A30" s="47" t="s">
        <v>478</v>
      </c>
      <c r="B30" s="47" t="s">
        <v>110</v>
      </c>
      <c r="C30" s="47" t="s">
        <v>475</v>
      </c>
      <c r="D30" s="58">
        <v>0</v>
      </c>
      <c r="E30" s="48">
        <v>270</v>
      </c>
      <c r="F30" s="48">
        <f t="shared" si="1"/>
        <v>-270</v>
      </c>
    </row>
    <row r="31" spans="1:6" ht="81.75" customHeight="1">
      <c r="A31" s="47" t="s">
        <v>478</v>
      </c>
      <c r="B31" s="47" t="s">
        <v>110</v>
      </c>
      <c r="C31" s="47" t="s">
        <v>476</v>
      </c>
      <c r="D31" s="58">
        <v>0</v>
      </c>
      <c r="E31" s="48">
        <v>0</v>
      </c>
      <c r="F31" s="48">
        <f t="shared" si="1"/>
        <v>0</v>
      </c>
    </row>
    <row r="32" spans="1:6" ht="93.75" customHeight="1">
      <c r="A32" s="77" t="s">
        <v>502</v>
      </c>
      <c r="B32" s="47" t="s">
        <v>110</v>
      </c>
      <c r="C32" s="47" t="s">
        <v>501</v>
      </c>
      <c r="D32" s="58">
        <v>0</v>
      </c>
      <c r="E32" s="48">
        <f>SUM(E33)</f>
        <v>8039.88</v>
      </c>
      <c r="F32" s="48">
        <f t="shared" si="1"/>
        <v>-8039.88</v>
      </c>
    </row>
    <row r="33" spans="1:6" ht="54" customHeight="1">
      <c r="A33" s="77" t="s">
        <v>503</v>
      </c>
      <c r="B33" s="47" t="s">
        <v>110</v>
      </c>
      <c r="C33" s="47" t="s">
        <v>499</v>
      </c>
      <c r="D33" s="58">
        <v>0</v>
      </c>
      <c r="E33" s="48">
        <f>SUM(E34)</f>
        <v>8039.88</v>
      </c>
      <c r="F33" s="48">
        <f t="shared" si="1"/>
        <v>-8039.88</v>
      </c>
    </row>
    <row r="34" spans="1:6" ht="81.75" customHeight="1">
      <c r="A34" s="76" t="s">
        <v>504</v>
      </c>
      <c r="B34" s="47" t="s">
        <v>110</v>
      </c>
      <c r="C34" s="47" t="s">
        <v>500</v>
      </c>
      <c r="D34" s="58">
        <v>0</v>
      </c>
      <c r="E34" s="48">
        <v>8039.88</v>
      </c>
      <c r="F34" s="48">
        <f t="shared" si="1"/>
        <v>-8039.88</v>
      </c>
    </row>
    <row r="35" spans="1:6" ht="12.75">
      <c r="A35" s="47" t="s">
        <v>56</v>
      </c>
      <c r="B35" s="47" t="s">
        <v>110</v>
      </c>
      <c r="C35" s="47" t="s">
        <v>364</v>
      </c>
      <c r="D35" s="48">
        <f>SUM(D36)</f>
        <v>1200000</v>
      </c>
      <c r="E35" s="48">
        <f>SUM(E36)</f>
        <v>1088586.24</v>
      </c>
      <c r="F35" s="48">
        <f t="shared" si="0"/>
        <v>111413.76000000001</v>
      </c>
    </row>
    <row r="36" spans="1:6" ht="12.75">
      <c r="A36" s="47" t="s">
        <v>35</v>
      </c>
      <c r="B36" s="47" t="s">
        <v>110</v>
      </c>
      <c r="C36" s="47" t="s">
        <v>365</v>
      </c>
      <c r="D36" s="58">
        <f>SUM(D37)</f>
        <v>1200000</v>
      </c>
      <c r="E36" s="48">
        <f>SUM(E37)</f>
        <v>1088586.24</v>
      </c>
      <c r="F36" s="48">
        <f t="shared" si="0"/>
        <v>111413.76000000001</v>
      </c>
    </row>
    <row r="37" spans="1:6" ht="12.75">
      <c r="A37" s="47" t="s">
        <v>35</v>
      </c>
      <c r="B37" s="47" t="s">
        <v>110</v>
      </c>
      <c r="C37" s="47" t="s">
        <v>366</v>
      </c>
      <c r="D37" s="58">
        <f>SUM(D38)</f>
        <v>1200000</v>
      </c>
      <c r="E37" s="48">
        <f>SUM(E38+E39+E40)</f>
        <v>1088586.24</v>
      </c>
      <c r="F37" s="48">
        <f t="shared" si="0"/>
        <v>111413.76000000001</v>
      </c>
    </row>
    <row r="38" spans="1:6" ht="12.75">
      <c r="A38" s="47" t="s">
        <v>35</v>
      </c>
      <c r="B38" s="47" t="s">
        <v>110</v>
      </c>
      <c r="C38" s="47" t="s">
        <v>367</v>
      </c>
      <c r="D38" s="58">
        <v>1200000</v>
      </c>
      <c r="E38" s="48">
        <v>1088586.24</v>
      </c>
      <c r="F38" s="48">
        <f t="shared" si="0"/>
        <v>111413.76000000001</v>
      </c>
    </row>
    <row r="39" spans="1:6" ht="12.75">
      <c r="A39" s="47" t="s">
        <v>35</v>
      </c>
      <c r="B39" s="47" t="s">
        <v>110</v>
      </c>
      <c r="C39" s="47" t="s">
        <v>368</v>
      </c>
      <c r="D39" s="58">
        <v>0</v>
      </c>
      <c r="E39" s="48">
        <v>0</v>
      </c>
      <c r="F39" s="48">
        <f>SUM(D39-E39)</f>
        <v>0</v>
      </c>
    </row>
    <row r="40" spans="1:6" ht="12.75">
      <c r="A40" s="47" t="s">
        <v>35</v>
      </c>
      <c r="B40" s="47" t="s">
        <v>110</v>
      </c>
      <c r="C40" s="47" t="s">
        <v>369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66</v>
      </c>
      <c r="B41" s="47" t="s">
        <v>110</v>
      </c>
      <c r="C41" s="47" t="s">
        <v>370</v>
      </c>
      <c r="D41" s="48">
        <f>SUM(D42+D46)</f>
        <v>3905400</v>
      </c>
      <c r="E41" s="48">
        <f>SUM(E42+E46)</f>
        <v>2244116.97</v>
      </c>
      <c r="F41" s="48">
        <f t="shared" si="0"/>
        <v>1661283.0299999998</v>
      </c>
    </row>
    <row r="42" spans="1:6" ht="12.75">
      <c r="A42" s="47" t="s">
        <v>36</v>
      </c>
      <c r="B42" s="47" t="s">
        <v>110</v>
      </c>
      <c r="C42" s="47" t="s">
        <v>371</v>
      </c>
      <c r="D42" s="48">
        <f>SUM(D43)</f>
        <v>425400</v>
      </c>
      <c r="E42" s="48">
        <f>SUM(E43)</f>
        <v>101882.04</v>
      </c>
      <c r="F42" s="48">
        <f t="shared" si="0"/>
        <v>323517.96</v>
      </c>
    </row>
    <row r="43" spans="1:6" ht="38.25">
      <c r="A43" s="47" t="s">
        <v>220</v>
      </c>
      <c r="B43" s="47" t="s">
        <v>110</v>
      </c>
      <c r="C43" s="47" t="s">
        <v>372</v>
      </c>
      <c r="D43" s="48">
        <f>SUM(D44)</f>
        <v>425400</v>
      </c>
      <c r="E43" s="48">
        <f>SUM(E44+E45)</f>
        <v>101882.04</v>
      </c>
      <c r="F43" s="48">
        <f t="shared" si="0"/>
        <v>323517.96</v>
      </c>
    </row>
    <row r="44" spans="1:6" ht="38.25">
      <c r="A44" s="47" t="s">
        <v>220</v>
      </c>
      <c r="B44" s="47" t="s">
        <v>110</v>
      </c>
      <c r="C44" s="47" t="s">
        <v>373</v>
      </c>
      <c r="D44" s="58">
        <v>425400</v>
      </c>
      <c r="E44" s="48">
        <v>101882.04</v>
      </c>
      <c r="F44" s="48">
        <f t="shared" si="0"/>
        <v>323517.96</v>
      </c>
    </row>
    <row r="45" spans="1:6" ht="38.25">
      <c r="A45" s="47" t="s">
        <v>220</v>
      </c>
      <c r="B45" s="47" t="s">
        <v>110</v>
      </c>
      <c r="C45" s="47" t="s">
        <v>374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18</v>
      </c>
      <c r="B46" s="47" t="s">
        <v>110</v>
      </c>
      <c r="C46" s="47" t="s">
        <v>375</v>
      </c>
      <c r="D46" s="48">
        <f>SUM(D47+D51)</f>
        <v>3480000</v>
      </c>
      <c r="E46" s="48">
        <f>SUM(E47+E51)</f>
        <v>2142234.93</v>
      </c>
      <c r="F46" s="48">
        <f t="shared" si="0"/>
        <v>1337765.0699999998</v>
      </c>
    </row>
    <row r="47" spans="1:6" ht="12.75">
      <c r="A47" s="47" t="s">
        <v>165</v>
      </c>
      <c r="B47" s="47" t="s">
        <v>110</v>
      </c>
      <c r="C47" s="47" t="s">
        <v>376</v>
      </c>
      <c r="D47" s="48">
        <f>SUM(D48)</f>
        <v>1010000</v>
      </c>
      <c r="E47" s="48">
        <f>SUM(E48)</f>
        <v>940336.66</v>
      </c>
      <c r="F47" s="48">
        <f t="shared" si="0"/>
        <v>69663.33999999997</v>
      </c>
    </row>
    <row r="48" spans="1:6" ht="25.5">
      <c r="A48" s="47" t="s">
        <v>221</v>
      </c>
      <c r="B48" s="47" t="s">
        <v>110</v>
      </c>
      <c r="C48" s="47" t="s">
        <v>377</v>
      </c>
      <c r="D48" s="48">
        <f>SUM(D49)</f>
        <v>1010000</v>
      </c>
      <c r="E48" s="48">
        <f>SUM(E49+E50)</f>
        <v>940336.66</v>
      </c>
      <c r="F48" s="48">
        <f t="shared" si="0"/>
        <v>69663.33999999997</v>
      </c>
    </row>
    <row r="49" spans="1:6" ht="25.5">
      <c r="A49" s="47" t="s">
        <v>221</v>
      </c>
      <c r="B49" s="47" t="s">
        <v>110</v>
      </c>
      <c r="C49" s="47" t="s">
        <v>378</v>
      </c>
      <c r="D49" s="48">
        <v>1010000</v>
      </c>
      <c r="E49" s="48">
        <v>940436.66</v>
      </c>
      <c r="F49" s="48">
        <f t="shared" si="0"/>
        <v>69563.33999999997</v>
      </c>
    </row>
    <row r="50" spans="1:6" ht="25.5">
      <c r="A50" s="47" t="s">
        <v>221</v>
      </c>
      <c r="B50" s="47" t="s">
        <v>110</v>
      </c>
      <c r="C50" s="47" t="s">
        <v>492</v>
      </c>
      <c r="D50" s="48">
        <v>0</v>
      </c>
      <c r="E50" s="48">
        <v>-100</v>
      </c>
      <c r="F50" s="48">
        <f t="shared" si="0"/>
        <v>100</v>
      </c>
    </row>
    <row r="51" spans="1:6" ht="12.75">
      <c r="A51" s="47" t="s">
        <v>166</v>
      </c>
      <c r="B51" s="47" t="s">
        <v>110</v>
      </c>
      <c r="C51" s="47" t="s">
        <v>379</v>
      </c>
      <c r="D51" s="48">
        <f>SUM(D52)</f>
        <v>2470000</v>
      </c>
      <c r="E51" s="48">
        <f>SUM(E52)</f>
        <v>1201898.27</v>
      </c>
      <c r="F51" s="48">
        <f t="shared" si="0"/>
        <v>1268101.73</v>
      </c>
    </row>
    <row r="52" spans="1:6" ht="26.25" customHeight="1">
      <c r="A52" s="47" t="s">
        <v>222</v>
      </c>
      <c r="B52" s="47" t="s">
        <v>110</v>
      </c>
      <c r="C52" s="47" t="s">
        <v>380</v>
      </c>
      <c r="D52" s="48">
        <f>SUM(D53)</f>
        <v>2470000</v>
      </c>
      <c r="E52" s="48">
        <f>SUM(E53+E54+E55)</f>
        <v>1201898.27</v>
      </c>
      <c r="F52" s="48">
        <f t="shared" si="0"/>
        <v>1268101.73</v>
      </c>
    </row>
    <row r="53" spans="1:6" ht="25.5" customHeight="1">
      <c r="A53" s="47" t="s">
        <v>222</v>
      </c>
      <c r="B53" s="47" t="s">
        <v>110</v>
      </c>
      <c r="C53" s="47" t="s">
        <v>381</v>
      </c>
      <c r="D53" s="48">
        <v>2470000</v>
      </c>
      <c r="E53" s="48">
        <v>1201898.27</v>
      </c>
      <c r="F53" s="48">
        <f t="shared" si="0"/>
        <v>1268101.73</v>
      </c>
    </row>
    <row r="54" spans="1:6" ht="25.5" customHeight="1">
      <c r="A54" s="47" t="s">
        <v>222</v>
      </c>
      <c r="B54" s="47" t="s">
        <v>110</v>
      </c>
      <c r="C54" s="47" t="s">
        <v>382</v>
      </c>
      <c r="D54" s="58">
        <v>0</v>
      </c>
      <c r="E54" s="48">
        <v>0</v>
      </c>
      <c r="F54" s="48">
        <f t="shared" si="0"/>
        <v>0</v>
      </c>
    </row>
    <row r="55" spans="1:6" ht="25.5" customHeight="1">
      <c r="A55" s="47" t="s">
        <v>222</v>
      </c>
      <c r="B55" s="47" t="s">
        <v>110</v>
      </c>
      <c r="C55" s="47" t="s">
        <v>480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58</v>
      </c>
      <c r="B56" s="47" t="s">
        <v>110</v>
      </c>
      <c r="C56" s="47" t="s">
        <v>383</v>
      </c>
      <c r="D56" s="48">
        <f aca="true" t="shared" si="2" ref="D56:E60">SUM(D57)</f>
        <v>18700</v>
      </c>
      <c r="E56" s="48">
        <f t="shared" si="2"/>
        <v>18900</v>
      </c>
      <c r="F56" s="48">
        <f aca="true" t="shared" si="3" ref="F56:F65">SUM(D56-E56)</f>
        <v>-200</v>
      </c>
    </row>
    <row r="57" spans="1:6" ht="38.25">
      <c r="A57" s="47" t="s">
        <v>47</v>
      </c>
      <c r="B57" s="47" t="s">
        <v>110</v>
      </c>
      <c r="C57" s="47" t="s">
        <v>384</v>
      </c>
      <c r="D57" s="48">
        <f t="shared" si="2"/>
        <v>18700</v>
      </c>
      <c r="E57" s="48">
        <f t="shared" si="2"/>
        <v>18900</v>
      </c>
      <c r="F57" s="48">
        <f t="shared" si="3"/>
        <v>-200</v>
      </c>
    </row>
    <row r="58" spans="1:6" ht="63.75">
      <c r="A58" s="47" t="s">
        <v>313</v>
      </c>
      <c r="B58" s="47" t="s">
        <v>110</v>
      </c>
      <c r="C58" s="47" t="s">
        <v>385</v>
      </c>
      <c r="D58" s="48">
        <f t="shared" si="2"/>
        <v>18700</v>
      </c>
      <c r="E58" s="48">
        <f>SUM(E59)</f>
        <v>18900</v>
      </c>
      <c r="F58" s="48">
        <f t="shared" si="3"/>
        <v>-200</v>
      </c>
    </row>
    <row r="59" spans="1:6" ht="63.75">
      <c r="A59" s="47" t="s">
        <v>313</v>
      </c>
      <c r="B59" s="47" t="s">
        <v>110</v>
      </c>
      <c r="C59" s="47" t="s">
        <v>386</v>
      </c>
      <c r="D59" s="48">
        <v>18700</v>
      </c>
      <c r="E59" s="48">
        <v>18900</v>
      </c>
      <c r="F59" s="48">
        <f t="shared" si="3"/>
        <v>-200</v>
      </c>
    </row>
    <row r="60" spans="1:6" ht="25.5">
      <c r="A60" s="47" t="s">
        <v>348</v>
      </c>
      <c r="B60" s="47" t="s">
        <v>110</v>
      </c>
      <c r="C60" s="47" t="s">
        <v>387</v>
      </c>
      <c r="D60" s="48">
        <f t="shared" si="2"/>
        <v>0</v>
      </c>
      <c r="E60" s="48">
        <f>SUM(E61)</f>
        <v>4.47</v>
      </c>
      <c r="F60" s="48">
        <f t="shared" si="3"/>
        <v>-4.47</v>
      </c>
    </row>
    <row r="61" spans="1:6" ht="12.75">
      <c r="A61" s="47" t="s">
        <v>349</v>
      </c>
      <c r="B61" s="47" t="s">
        <v>110</v>
      </c>
      <c r="C61" s="47" t="s">
        <v>388</v>
      </c>
      <c r="D61" s="48">
        <f>SUM(D62)</f>
        <v>0</v>
      </c>
      <c r="E61" s="48">
        <f>SUM(E62)</f>
        <v>4.47</v>
      </c>
      <c r="F61" s="48">
        <f t="shared" si="3"/>
        <v>-4.47</v>
      </c>
    </row>
    <row r="62" spans="1:6" ht="25.5">
      <c r="A62" s="47" t="s">
        <v>350</v>
      </c>
      <c r="B62" s="47" t="s">
        <v>110</v>
      </c>
      <c r="C62" s="47" t="s">
        <v>389</v>
      </c>
      <c r="D62" s="48">
        <f>SUM(D63)</f>
        <v>0</v>
      </c>
      <c r="E62" s="48">
        <f>SUM(E63)</f>
        <v>4.47</v>
      </c>
      <c r="F62" s="48">
        <f t="shared" si="3"/>
        <v>-4.47</v>
      </c>
    </row>
    <row r="63" spans="1:6" ht="30" customHeight="1">
      <c r="A63" s="47" t="s">
        <v>351</v>
      </c>
      <c r="B63" s="47" t="s">
        <v>110</v>
      </c>
      <c r="C63" s="47" t="s">
        <v>390</v>
      </c>
      <c r="D63" s="48">
        <f>SUM(D64)</f>
        <v>0</v>
      </c>
      <c r="E63" s="48">
        <f>SUM(E64+E65)</f>
        <v>4.47</v>
      </c>
      <c r="F63" s="48">
        <f t="shared" si="3"/>
        <v>-4.47</v>
      </c>
    </row>
    <row r="64" spans="1:6" ht="30" customHeight="1">
      <c r="A64" s="61" t="s">
        <v>410</v>
      </c>
      <c r="B64" s="47" t="s">
        <v>110</v>
      </c>
      <c r="C64" s="61" t="s">
        <v>409</v>
      </c>
      <c r="D64" s="48">
        <v>0</v>
      </c>
      <c r="E64" s="48">
        <v>4.47</v>
      </c>
      <c r="F64" s="48">
        <f t="shared" si="3"/>
        <v>-4.47</v>
      </c>
    </row>
    <row r="65" spans="1:6" ht="30.75" customHeight="1">
      <c r="A65" s="61" t="s">
        <v>410</v>
      </c>
      <c r="B65" s="47" t="s">
        <v>110</v>
      </c>
      <c r="C65" s="61" t="s">
        <v>481</v>
      </c>
      <c r="D65" s="48">
        <v>0</v>
      </c>
      <c r="E65" s="48">
        <v>0</v>
      </c>
      <c r="F65" s="48">
        <f t="shared" si="3"/>
        <v>0</v>
      </c>
    </row>
    <row r="66" spans="1:6" ht="25.5">
      <c r="A66" s="47" t="s">
        <v>139</v>
      </c>
      <c r="B66" s="47" t="s">
        <v>110</v>
      </c>
      <c r="C66" s="47" t="s">
        <v>391</v>
      </c>
      <c r="D66" s="48">
        <f aca="true" t="shared" si="4" ref="D66:E68">SUM(D67)</f>
        <v>86600</v>
      </c>
      <c r="E66" s="48">
        <f t="shared" si="4"/>
        <v>0</v>
      </c>
      <c r="F66" s="48">
        <f>SUM(D66-E66)</f>
        <v>86600</v>
      </c>
    </row>
    <row r="67" spans="1:6" ht="12.75">
      <c r="A67" s="47" t="s">
        <v>140</v>
      </c>
      <c r="B67" s="47" t="s">
        <v>110</v>
      </c>
      <c r="C67" s="47" t="s">
        <v>392</v>
      </c>
      <c r="D67" s="48">
        <f t="shared" si="4"/>
        <v>86600</v>
      </c>
      <c r="E67" s="48">
        <f t="shared" si="4"/>
        <v>0</v>
      </c>
      <c r="F67" s="48">
        <f>SUM(D67-E67)</f>
        <v>86600</v>
      </c>
    </row>
    <row r="68" spans="1:6" ht="12.75">
      <c r="A68" s="47" t="s">
        <v>141</v>
      </c>
      <c r="B68" s="47" t="s">
        <v>110</v>
      </c>
      <c r="C68" s="47" t="s">
        <v>393</v>
      </c>
      <c r="D68" s="48">
        <f t="shared" si="4"/>
        <v>86600</v>
      </c>
      <c r="E68" s="48">
        <f t="shared" si="4"/>
        <v>0</v>
      </c>
      <c r="F68" s="48">
        <f>SUM(D68-E68)</f>
        <v>86600</v>
      </c>
    </row>
    <row r="69" spans="1:6" ht="25.5">
      <c r="A69" s="47" t="s">
        <v>223</v>
      </c>
      <c r="B69" s="47" t="s">
        <v>110</v>
      </c>
      <c r="C69" s="47" t="s">
        <v>394</v>
      </c>
      <c r="D69" s="48">
        <v>86600</v>
      </c>
      <c r="E69" s="48">
        <v>0</v>
      </c>
      <c r="F69" s="48">
        <f>SUM(D69-E69)</f>
        <v>86600</v>
      </c>
    </row>
    <row r="70" spans="1:6" ht="25.5">
      <c r="A70" s="75" t="s">
        <v>505</v>
      </c>
      <c r="B70" s="47" t="s">
        <v>110</v>
      </c>
      <c r="C70" s="78" t="s">
        <v>509</v>
      </c>
      <c r="D70" s="48">
        <f aca="true" t="shared" si="5" ref="D70:E72">SUM(D71)</f>
        <v>377000</v>
      </c>
      <c r="E70" s="48">
        <f t="shared" si="5"/>
        <v>377000</v>
      </c>
      <c r="F70" s="48">
        <f aca="true" t="shared" si="6" ref="F70:F96">SUM(D70-E70)</f>
        <v>0</v>
      </c>
    </row>
    <row r="71" spans="1:6" ht="76.5">
      <c r="A71" s="74" t="s">
        <v>506</v>
      </c>
      <c r="B71" s="47" t="s">
        <v>110</v>
      </c>
      <c r="C71" s="78" t="s">
        <v>510</v>
      </c>
      <c r="D71" s="48">
        <f t="shared" si="5"/>
        <v>377000</v>
      </c>
      <c r="E71" s="48">
        <f t="shared" si="5"/>
        <v>377000</v>
      </c>
      <c r="F71" s="48">
        <f t="shared" si="6"/>
        <v>0</v>
      </c>
    </row>
    <row r="72" spans="1:6" ht="77.25" customHeight="1">
      <c r="A72" s="74" t="s">
        <v>507</v>
      </c>
      <c r="B72" s="47" t="s">
        <v>110</v>
      </c>
      <c r="C72" s="78" t="s">
        <v>511</v>
      </c>
      <c r="D72" s="48">
        <f t="shared" si="5"/>
        <v>377000</v>
      </c>
      <c r="E72" s="48">
        <f t="shared" si="5"/>
        <v>377000</v>
      </c>
      <c r="F72" s="48">
        <f t="shared" si="6"/>
        <v>0</v>
      </c>
    </row>
    <row r="73" spans="1:6" ht="76.5">
      <c r="A73" s="74" t="s">
        <v>508</v>
      </c>
      <c r="B73" s="47" t="s">
        <v>110</v>
      </c>
      <c r="C73" s="78" t="s">
        <v>512</v>
      </c>
      <c r="D73" s="48">
        <v>377000</v>
      </c>
      <c r="E73" s="48">
        <v>377000</v>
      </c>
      <c r="F73" s="48">
        <f t="shared" si="6"/>
        <v>0</v>
      </c>
    </row>
    <row r="74" spans="1:6" ht="12.75">
      <c r="A74" s="47" t="s">
        <v>0</v>
      </c>
      <c r="B74" s="47" t="s">
        <v>110</v>
      </c>
      <c r="C74" s="47" t="s">
        <v>1</v>
      </c>
      <c r="D74" s="48">
        <f>SUM(D77+D75)</f>
        <v>25500</v>
      </c>
      <c r="E74" s="48">
        <f>SUM(E77+E75)</f>
        <v>23018.76</v>
      </c>
      <c r="F74" s="48">
        <f>SUM(F77)</f>
        <v>-719.0499999999993</v>
      </c>
    </row>
    <row r="75" spans="1:6" ht="38.25">
      <c r="A75" s="47" t="s">
        <v>405</v>
      </c>
      <c r="B75" s="47" t="s">
        <v>110</v>
      </c>
      <c r="C75" s="47" t="s">
        <v>406</v>
      </c>
      <c r="D75" s="48">
        <f>SUM(D76)</f>
        <v>12500</v>
      </c>
      <c r="E75" s="48">
        <f>SUM(E76)</f>
        <v>9299.71</v>
      </c>
      <c r="F75" s="48">
        <f t="shared" si="6"/>
        <v>3200.290000000001</v>
      </c>
    </row>
    <row r="76" spans="1:6" ht="51">
      <c r="A76" s="47" t="s">
        <v>408</v>
      </c>
      <c r="B76" s="47"/>
      <c r="C76" s="47" t="s">
        <v>407</v>
      </c>
      <c r="D76" s="48">
        <v>12500</v>
      </c>
      <c r="E76" s="48">
        <v>9299.71</v>
      </c>
      <c r="F76" s="48">
        <f t="shared" si="6"/>
        <v>3200.290000000001</v>
      </c>
    </row>
    <row r="77" spans="1:6" ht="102">
      <c r="A77" s="74" t="s">
        <v>493</v>
      </c>
      <c r="B77" s="47" t="s">
        <v>110</v>
      </c>
      <c r="C77" s="47" t="s">
        <v>496</v>
      </c>
      <c r="D77" s="48">
        <f>SUM(D79)</f>
        <v>13000</v>
      </c>
      <c r="E77" s="48">
        <f>SUM(E79)</f>
        <v>13719.05</v>
      </c>
      <c r="F77" s="48">
        <f t="shared" si="6"/>
        <v>-719.0499999999993</v>
      </c>
    </row>
    <row r="78" spans="1:6" ht="51">
      <c r="A78" s="75" t="s">
        <v>494</v>
      </c>
      <c r="B78" s="47" t="s">
        <v>110</v>
      </c>
      <c r="C78" s="47" t="s">
        <v>497</v>
      </c>
      <c r="D78" s="48">
        <f>SUM(D79)</f>
        <v>13000</v>
      </c>
      <c r="E78" s="48">
        <f>SUM(E79)</f>
        <v>13719.05</v>
      </c>
      <c r="F78" s="48">
        <f t="shared" si="6"/>
        <v>-719.0499999999993</v>
      </c>
    </row>
    <row r="79" spans="1:6" ht="69.75" customHeight="1">
      <c r="A79" s="75" t="s">
        <v>495</v>
      </c>
      <c r="B79" s="47" t="s">
        <v>110</v>
      </c>
      <c r="C79" s="47" t="s">
        <v>498</v>
      </c>
      <c r="D79" s="48">
        <v>13000</v>
      </c>
      <c r="E79" s="48">
        <v>13719.05</v>
      </c>
      <c r="F79" s="48">
        <f t="shared" si="6"/>
        <v>-719.0499999999993</v>
      </c>
    </row>
    <row r="80" spans="1:6" ht="12.75">
      <c r="A80" s="47" t="s">
        <v>336</v>
      </c>
      <c r="B80" s="47" t="s">
        <v>110</v>
      </c>
      <c r="C80" s="47" t="s">
        <v>333</v>
      </c>
      <c r="D80" s="48">
        <f>SUM(D81)</f>
        <v>0</v>
      </c>
      <c r="E80" s="48">
        <f>SUM(E81)</f>
        <v>0</v>
      </c>
      <c r="F80" s="48">
        <f t="shared" si="6"/>
        <v>0</v>
      </c>
    </row>
    <row r="81" spans="1:6" ht="12.75">
      <c r="A81" s="47" t="s">
        <v>337</v>
      </c>
      <c r="B81" s="47" t="s">
        <v>110</v>
      </c>
      <c r="C81" s="47" t="s">
        <v>334</v>
      </c>
      <c r="D81" s="48">
        <f>SUM(D82)</f>
        <v>0</v>
      </c>
      <c r="E81" s="48">
        <f>SUM(E82)</f>
        <v>0</v>
      </c>
      <c r="F81" s="48">
        <f t="shared" si="6"/>
        <v>0</v>
      </c>
    </row>
    <row r="82" spans="1:6" ht="25.5">
      <c r="A82" s="47" t="s">
        <v>338</v>
      </c>
      <c r="B82" s="47" t="s">
        <v>110</v>
      </c>
      <c r="C82" s="47" t="s">
        <v>335</v>
      </c>
      <c r="D82" s="48">
        <v>0</v>
      </c>
      <c r="E82" s="48">
        <v>0</v>
      </c>
      <c r="F82" s="48">
        <f t="shared" si="6"/>
        <v>0</v>
      </c>
    </row>
    <row r="83" spans="1:6" ht="12.75">
      <c r="A83" s="47" t="s">
        <v>59</v>
      </c>
      <c r="B83" s="47" t="s">
        <v>110</v>
      </c>
      <c r="C83" s="47" t="s">
        <v>395</v>
      </c>
      <c r="D83" s="48">
        <f>SUM(D84)</f>
        <v>10814800</v>
      </c>
      <c r="E83" s="48">
        <f>SUM(E84)</f>
        <v>10669325.94</v>
      </c>
      <c r="F83" s="48">
        <f t="shared" si="6"/>
        <v>145474.06000000052</v>
      </c>
    </row>
    <row r="84" spans="1:6" ht="25.5">
      <c r="A84" s="47" t="s">
        <v>60</v>
      </c>
      <c r="B84" s="47" t="s">
        <v>110</v>
      </c>
      <c r="C84" s="47" t="s">
        <v>396</v>
      </c>
      <c r="D84" s="48">
        <f>SUM(D85+D90+D95)</f>
        <v>10814800</v>
      </c>
      <c r="E84" s="48">
        <f>SUM(E85+E90+E95)</f>
        <v>10669325.94</v>
      </c>
      <c r="F84" s="48">
        <f t="shared" si="6"/>
        <v>145474.06000000052</v>
      </c>
    </row>
    <row r="85" spans="1:6" ht="25.5">
      <c r="A85" s="47" t="s">
        <v>224</v>
      </c>
      <c r="B85" s="47" t="s">
        <v>110</v>
      </c>
      <c r="C85" s="47" t="s">
        <v>479</v>
      </c>
      <c r="D85" s="48">
        <f>SUM(D86+D88)</f>
        <v>10480200</v>
      </c>
      <c r="E85" s="48">
        <f>SUM(E86+E88)</f>
        <v>10416100</v>
      </c>
      <c r="F85" s="48">
        <f t="shared" si="6"/>
        <v>64100</v>
      </c>
    </row>
    <row r="86" spans="1:6" ht="12.75">
      <c r="A86" s="47" t="s">
        <v>467</v>
      </c>
      <c r="B86" s="47" t="s">
        <v>110</v>
      </c>
      <c r="C86" s="47" t="s">
        <v>465</v>
      </c>
      <c r="D86" s="48">
        <f>SUM(D87)</f>
        <v>10095100</v>
      </c>
      <c r="E86" s="48">
        <f>SUM(E87)</f>
        <v>10095100</v>
      </c>
      <c r="F86" s="48">
        <f t="shared" si="6"/>
        <v>0</v>
      </c>
    </row>
    <row r="87" spans="1:6" ht="38.25">
      <c r="A87" s="47" t="s">
        <v>466</v>
      </c>
      <c r="B87" s="47" t="s">
        <v>110</v>
      </c>
      <c r="C87" s="47" t="s">
        <v>464</v>
      </c>
      <c r="D87" s="48">
        <v>10095100</v>
      </c>
      <c r="E87" s="48">
        <v>10095100</v>
      </c>
      <c r="F87" s="48">
        <f t="shared" si="6"/>
        <v>0</v>
      </c>
    </row>
    <row r="88" spans="1:6" ht="25.5">
      <c r="A88" s="47" t="s">
        <v>484</v>
      </c>
      <c r="B88" s="47" t="s">
        <v>110</v>
      </c>
      <c r="C88" s="47" t="s">
        <v>482</v>
      </c>
      <c r="D88" s="48">
        <f>SUM(D89)</f>
        <v>385100</v>
      </c>
      <c r="E88" s="48">
        <f>SUM(E89)</f>
        <v>321000</v>
      </c>
      <c r="F88" s="48">
        <f t="shared" si="6"/>
        <v>64100</v>
      </c>
    </row>
    <row r="89" spans="1:6" ht="25.5">
      <c r="A89" s="47" t="s">
        <v>485</v>
      </c>
      <c r="B89" s="47" t="s">
        <v>110</v>
      </c>
      <c r="C89" s="47" t="s">
        <v>483</v>
      </c>
      <c r="D89" s="48">
        <v>385100</v>
      </c>
      <c r="E89" s="48">
        <v>321000</v>
      </c>
      <c r="F89" s="48">
        <f t="shared" si="6"/>
        <v>64100</v>
      </c>
    </row>
    <row r="90" spans="1:6" ht="25.5">
      <c r="A90" s="47" t="s">
        <v>225</v>
      </c>
      <c r="B90" s="47" t="s">
        <v>110</v>
      </c>
      <c r="C90" s="47" t="s">
        <v>397</v>
      </c>
      <c r="D90" s="48">
        <f>SUM(D93+D91)</f>
        <v>294200</v>
      </c>
      <c r="E90" s="48">
        <f>SUM(E93+E91)</f>
        <v>212825.94</v>
      </c>
      <c r="F90" s="48">
        <f t="shared" si="6"/>
        <v>81374.06</v>
      </c>
    </row>
    <row r="91" spans="1:6" ht="30" customHeight="1">
      <c r="A91" s="47" t="s">
        <v>226</v>
      </c>
      <c r="B91" s="47" t="s">
        <v>110</v>
      </c>
      <c r="C91" s="47" t="s">
        <v>398</v>
      </c>
      <c r="D91" s="48">
        <v>200</v>
      </c>
      <c r="E91" s="48">
        <f>SUM(E92)</f>
        <v>200</v>
      </c>
      <c r="F91" s="48">
        <f>SUM(D91-E91)</f>
        <v>0</v>
      </c>
    </row>
    <row r="92" spans="1:6" ht="38.25">
      <c r="A92" s="47" t="s">
        <v>227</v>
      </c>
      <c r="B92" s="47" t="s">
        <v>110</v>
      </c>
      <c r="C92" s="47" t="s">
        <v>399</v>
      </c>
      <c r="D92" s="48">
        <v>200</v>
      </c>
      <c r="E92" s="48">
        <v>200</v>
      </c>
      <c r="F92" s="48">
        <f>SUM(D92-E92)</f>
        <v>0</v>
      </c>
    </row>
    <row r="93" spans="1:6" ht="38.25">
      <c r="A93" s="47" t="s">
        <v>469</v>
      </c>
      <c r="B93" s="47" t="s">
        <v>110</v>
      </c>
      <c r="C93" s="47" t="s">
        <v>400</v>
      </c>
      <c r="D93" s="48">
        <f>SUM(D94)</f>
        <v>294000</v>
      </c>
      <c r="E93" s="48">
        <f>SUM(E94)</f>
        <v>212625.94</v>
      </c>
      <c r="F93" s="48">
        <f t="shared" si="6"/>
        <v>81374.06</v>
      </c>
    </row>
    <row r="94" spans="1:6" ht="51">
      <c r="A94" s="47" t="s">
        <v>468</v>
      </c>
      <c r="B94" s="47" t="s">
        <v>110</v>
      </c>
      <c r="C94" s="47" t="s">
        <v>401</v>
      </c>
      <c r="D94" s="48">
        <v>294000</v>
      </c>
      <c r="E94" s="48">
        <v>212625.94</v>
      </c>
      <c r="F94" s="48">
        <f t="shared" si="6"/>
        <v>81374.06</v>
      </c>
    </row>
    <row r="95" spans="1:6" ht="12.75">
      <c r="A95" s="47" t="s">
        <v>69</v>
      </c>
      <c r="B95" s="47" t="s">
        <v>110</v>
      </c>
      <c r="C95" s="47" t="s">
        <v>402</v>
      </c>
      <c r="D95" s="48">
        <f>SUM(D96)</f>
        <v>40400</v>
      </c>
      <c r="E95" s="48">
        <f>SUM(E96)</f>
        <v>40400</v>
      </c>
      <c r="F95" s="48">
        <f t="shared" si="6"/>
        <v>0</v>
      </c>
    </row>
    <row r="96" spans="1:6" ht="51">
      <c r="A96" s="47" t="s">
        <v>130</v>
      </c>
      <c r="B96" s="47" t="s">
        <v>110</v>
      </c>
      <c r="C96" s="47" t="s">
        <v>403</v>
      </c>
      <c r="D96" s="48">
        <f>SUM(D97)</f>
        <v>40400</v>
      </c>
      <c r="E96" s="48">
        <f>SUM(E97)</f>
        <v>40400</v>
      </c>
      <c r="F96" s="48">
        <f t="shared" si="6"/>
        <v>0</v>
      </c>
    </row>
    <row r="97" spans="1:6" ht="63.75">
      <c r="A97" s="47" t="s">
        <v>228</v>
      </c>
      <c r="B97" s="47" t="s">
        <v>110</v>
      </c>
      <c r="C97" s="47" t="s">
        <v>404</v>
      </c>
      <c r="D97" s="48">
        <v>40400</v>
      </c>
      <c r="E97" s="48">
        <v>40400</v>
      </c>
      <c r="F97" s="48">
        <f>SUM(D97-E97)</f>
        <v>0</v>
      </c>
    </row>
  </sheetData>
  <sheetProtection/>
  <autoFilter ref="A13:F97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F211" sqref="F21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17532500</v>
      </c>
      <c r="E5" s="51">
        <f>SUM(E6)</f>
        <v>13339545.000000002</v>
      </c>
      <c r="F5" s="51">
        <f aca="true" t="shared" si="0" ref="F5:F14">SUM(D5-E5)</f>
        <v>4192954.999999998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SUM(D7+D67+D76+D123+D164+D171+D196+D203)</f>
        <v>17532500</v>
      </c>
      <c r="E6" s="51">
        <f>SUM(E7+E67+E76+E123+E164+E171+E196+E203)</f>
        <v>13339545.000000002</v>
      </c>
      <c r="F6" s="51">
        <f t="shared" si="0"/>
        <v>4192954.999999998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7191900</v>
      </c>
      <c r="E7" s="51">
        <f>SUM(E8+E48)</f>
        <v>5537863.36</v>
      </c>
      <c r="F7" s="51">
        <f t="shared" si="0"/>
        <v>1654036.6399999997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7000900</v>
      </c>
      <c r="E8" s="51">
        <f>SUM(E10+E43)</f>
        <v>5388124.33</v>
      </c>
      <c r="F8" s="51">
        <f t="shared" si="0"/>
        <v>1612775.67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7000700</v>
      </c>
      <c r="E9" s="51">
        <f>SUM(E10)</f>
        <v>5387924.33</v>
      </c>
      <c r="F9" s="51">
        <f t="shared" si="0"/>
        <v>1612775.67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7000700</v>
      </c>
      <c r="E10" s="51">
        <f>SUM(E11+E17+E26+E33+E39+E30+E36)</f>
        <v>5387924.33</v>
      </c>
      <c r="F10" s="51">
        <f t="shared" si="0"/>
        <v>1612775.67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6113500</v>
      </c>
      <c r="E11" s="51">
        <f>SUM(E14:E16)</f>
        <v>4725610.71</v>
      </c>
      <c r="F11" s="51">
        <f>SUM(D11-E11)</f>
        <v>1387889.29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6113500</v>
      </c>
      <c r="E12" s="51">
        <f>SUM(E13)</f>
        <v>4725610.71</v>
      </c>
      <c r="F12" s="51">
        <f t="shared" si="0"/>
        <v>1387889.29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6113500</v>
      </c>
      <c r="E13" s="51">
        <f>SUM(E14:E16)</f>
        <v>4725610.71</v>
      </c>
      <c r="F13" s="51">
        <f t="shared" si="0"/>
        <v>1387889.29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4420600</v>
      </c>
      <c r="E14" s="51">
        <v>3406993.6</v>
      </c>
      <c r="F14" s="51">
        <f t="shared" si="0"/>
        <v>1013606.3999999999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366300</v>
      </c>
      <c r="E15" s="51">
        <v>366208</v>
      </c>
      <c r="F15" s="51">
        <f aca="true" t="shared" si="1" ref="F15:F40">SUM(D15-E15)</f>
        <v>92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1326600</v>
      </c>
      <c r="E16" s="51">
        <v>952409.11</v>
      </c>
      <c r="F16" s="51">
        <f t="shared" si="1"/>
        <v>374190.89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807400</v>
      </c>
      <c r="E17" s="51">
        <f>SUM(E18+E23)</f>
        <v>585142.14</v>
      </c>
      <c r="F17" s="51">
        <f t="shared" si="1"/>
        <v>222257.86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793400</v>
      </c>
      <c r="E18" s="51">
        <f>SUM(E19)</f>
        <v>583022.55</v>
      </c>
      <c r="F18" s="51">
        <f t="shared" si="1"/>
        <v>210377.44999999995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793400</v>
      </c>
      <c r="E19" s="51">
        <f>SUM(E20+E21)</f>
        <v>583022.55</v>
      </c>
      <c r="F19" s="51">
        <f t="shared" si="1"/>
        <v>210377.44999999995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708700</v>
      </c>
      <c r="E20" s="51">
        <v>518723.84</v>
      </c>
      <c r="F20" s="51">
        <f t="shared" si="1"/>
        <v>189976.15999999997</v>
      </c>
    </row>
    <row r="21" spans="1:6" ht="12.75">
      <c r="A21" s="47" t="s">
        <v>460</v>
      </c>
      <c r="B21" s="50" t="s">
        <v>71</v>
      </c>
      <c r="C21" s="60" t="s">
        <v>461</v>
      </c>
      <c r="D21" s="51">
        <v>84700</v>
      </c>
      <c r="E21" s="51">
        <v>64298.71</v>
      </c>
      <c r="F21" s="51">
        <f t="shared" si="1"/>
        <v>20401.29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14000</v>
      </c>
      <c r="E22" s="51">
        <f>SUM(E23)</f>
        <v>2119.59</v>
      </c>
      <c r="F22" s="51">
        <f t="shared" si="1"/>
        <v>11880.41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14000</v>
      </c>
      <c r="E23" s="51">
        <f>SUM(E24:E25)</f>
        <v>2119.59</v>
      </c>
      <c r="F23" s="51">
        <f t="shared" si="1"/>
        <v>11880.41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2000</v>
      </c>
      <c r="E24" s="51">
        <v>1912</v>
      </c>
      <c r="F24" s="51">
        <f t="shared" si="1"/>
        <v>88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12000</v>
      </c>
      <c r="E25" s="51">
        <v>207.59</v>
      </c>
      <c r="F25" s="51">
        <f t="shared" si="1"/>
        <v>11792.41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17420</v>
      </c>
      <c r="F26" s="51">
        <f t="shared" si="1"/>
        <v>2580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17420</v>
      </c>
      <c r="F27" s="51">
        <f t="shared" si="1"/>
        <v>2580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17420</v>
      </c>
      <c r="F28" s="51">
        <f t="shared" si="1"/>
        <v>2580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17420</v>
      </c>
      <c r="F29" s="51">
        <f t="shared" si="1"/>
        <v>2580</v>
      </c>
    </row>
    <row r="30" spans="1:6" ht="76.5">
      <c r="A30" s="47" t="s">
        <v>470</v>
      </c>
      <c r="B30" s="50" t="s">
        <v>71</v>
      </c>
      <c r="C30" s="60" t="s">
        <v>471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472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473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486</v>
      </c>
      <c r="B36" s="50" t="s">
        <v>71</v>
      </c>
      <c r="C36" s="60" t="s">
        <v>491</v>
      </c>
      <c r="D36" s="51">
        <f>SUM(D38)</f>
        <v>33100</v>
      </c>
      <c r="E36" s="51">
        <f>SUM(E38)</f>
        <v>33051.48</v>
      </c>
      <c r="F36" s="51">
        <f>SUM(D36-E36)</f>
        <v>48.5199999999968</v>
      </c>
    </row>
    <row r="37" spans="1:6" ht="12.75">
      <c r="A37" s="47" t="s">
        <v>267</v>
      </c>
      <c r="B37" s="50" t="s">
        <v>71</v>
      </c>
      <c r="C37" s="60" t="s">
        <v>490</v>
      </c>
      <c r="D37" s="51">
        <f>SUM(D38)</f>
        <v>33100</v>
      </c>
      <c r="E37" s="51">
        <f>SUM(E38)</f>
        <v>33051.48</v>
      </c>
      <c r="F37" s="51">
        <f>SUM(D37-E37)</f>
        <v>48.5199999999968</v>
      </c>
    </row>
    <row r="38" spans="1:6" ht="12.75">
      <c r="A38" s="47" t="s">
        <v>69</v>
      </c>
      <c r="B38" s="50" t="s">
        <v>71</v>
      </c>
      <c r="C38" s="60" t="s">
        <v>489</v>
      </c>
      <c r="D38" s="51">
        <v>33100</v>
      </c>
      <c r="E38" s="51">
        <v>33051.48</v>
      </c>
      <c r="F38" s="51">
        <f>SUM(D38-E38)</f>
        <v>48.5199999999968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191000</v>
      </c>
      <c r="E48" s="51">
        <f>SUM(E50+E62)</f>
        <v>149739.03</v>
      </c>
      <c r="F48" s="51">
        <f t="shared" si="2"/>
        <v>41260.97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125000</v>
      </c>
      <c r="E49" s="51">
        <f>SUM(E50)</f>
        <v>96212.8</v>
      </c>
      <c r="F49" s="51">
        <f t="shared" si="2"/>
        <v>28787.199999999997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125000</v>
      </c>
      <c r="E50" s="51">
        <f>SUM(E54+E57+E61)</f>
        <v>96212.8</v>
      </c>
      <c r="F50" s="51">
        <f t="shared" si="2"/>
        <v>28787.199999999997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25000</v>
      </c>
      <c r="E51" s="51">
        <f>SUM(E57+E54)</f>
        <v>20290</v>
      </c>
      <c r="F51" s="51">
        <f t="shared" si="2"/>
        <v>4710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5000</v>
      </c>
      <c r="E52" s="51">
        <f>SUM(E53)</f>
        <v>290</v>
      </c>
      <c r="F52" s="51">
        <f t="shared" si="2"/>
        <v>4710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5000</v>
      </c>
      <c r="E53" s="51">
        <f>SUM(E54)</f>
        <v>290</v>
      </c>
      <c r="F53" s="51">
        <f t="shared" si="2"/>
        <v>4710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5000</v>
      </c>
      <c r="E54" s="51">
        <v>290</v>
      </c>
      <c r="F54" s="51">
        <f t="shared" si="2"/>
        <v>4710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100000</v>
      </c>
      <c r="E58" s="51">
        <f>SUM(E61)</f>
        <v>75922.8</v>
      </c>
      <c r="F58" s="51">
        <f t="shared" si="2"/>
        <v>24077.199999999997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100000</v>
      </c>
      <c r="E59" s="51">
        <f>SUM(E60)</f>
        <v>75922.8</v>
      </c>
      <c r="F59" s="51">
        <f t="shared" si="2"/>
        <v>24077.199999999997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100000</v>
      </c>
      <c r="E60" s="51">
        <f>SUM(E61)</f>
        <v>75922.8</v>
      </c>
      <c r="F60" s="51">
        <f t="shared" si="2"/>
        <v>24077.199999999997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100000</v>
      </c>
      <c r="E61" s="51">
        <v>75922.8</v>
      </c>
      <c r="F61" s="51">
        <f t="shared" si="2"/>
        <v>24077.199999999997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66000</v>
      </c>
      <c r="E62" s="51">
        <f>SUM(E63)</f>
        <v>53526.23</v>
      </c>
      <c r="F62" s="51">
        <f t="shared" si="2"/>
        <v>12473.769999999997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66000</v>
      </c>
      <c r="E63" s="51">
        <f>SUM(E66)</f>
        <v>53526.23</v>
      </c>
      <c r="F63" s="51">
        <f t="shared" si="2"/>
        <v>12473.769999999997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66000</v>
      </c>
      <c r="E64" s="51">
        <f>SUM(E65)</f>
        <v>53526.23</v>
      </c>
      <c r="F64" s="51">
        <f t="shared" si="2"/>
        <v>12473.769999999997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66000</v>
      </c>
      <c r="E65" s="51">
        <f>SUM(E66)</f>
        <v>53526.23</v>
      </c>
      <c r="F65" s="51">
        <f t="shared" si="2"/>
        <v>12473.769999999997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66000</v>
      </c>
      <c r="E66" s="51">
        <v>53526.23</v>
      </c>
      <c r="F66" s="51">
        <f t="shared" si="2"/>
        <v>12473.769999999997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294000</v>
      </c>
      <c r="E67" s="51">
        <f t="shared" si="3"/>
        <v>212625.94</v>
      </c>
      <c r="F67" s="51">
        <f aca="true" t="shared" si="4" ref="F67:F77">SUM(D67-E67)</f>
        <v>81374.06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294000</v>
      </c>
      <c r="E68" s="51">
        <f>SUM(E70)</f>
        <v>212625.94</v>
      </c>
      <c r="F68" s="51">
        <f t="shared" si="4"/>
        <v>81374.06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294000</v>
      </c>
      <c r="E69" s="51">
        <f t="shared" si="3"/>
        <v>212625.94</v>
      </c>
      <c r="F69" s="51">
        <f t="shared" si="4"/>
        <v>81374.06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294000</v>
      </c>
      <c r="E70" s="51">
        <f t="shared" si="3"/>
        <v>212625.94</v>
      </c>
      <c r="F70" s="51">
        <f t="shared" si="4"/>
        <v>81374.06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294000</v>
      </c>
      <c r="E71" s="51">
        <f>SUM(E72)</f>
        <v>212625.94</v>
      </c>
      <c r="F71" s="51">
        <f t="shared" si="4"/>
        <v>81374.06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294000</v>
      </c>
      <c r="E72" s="51">
        <f>SUM(E73)</f>
        <v>212625.94</v>
      </c>
      <c r="F72" s="51">
        <f t="shared" si="4"/>
        <v>81374.06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294000</v>
      </c>
      <c r="E73" s="51">
        <f>SUM(E74:E75)</f>
        <v>212625.94</v>
      </c>
      <c r="F73" s="51">
        <f t="shared" si="4"/>
        <v>81374.06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225900</v>
      </c>
      <c r="E74" s="51">
        <v>166211.68</v>
      </c>
      <c r="F74" s="51">
        <f t="shared" si="4"/>
        <v>59688.32000000001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68100</v>
      </c>
      <c r="E75" s="51">
        <v>46414.26</v>
      </c>
      <c r="F75" s="51">
        <f t="shared" si="4"/>
        <v>21685.739999999998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8800.34</v>
      </c>
      <c r="F76" s="51">
        <f t="shared" si="4"/>
        <v>25199.66</v>
      </c>
    </row>
    <row r="77" spans="1:6" ht="38.25">
      <c r="A77" s="47" t="s">
        <v>435</v>
      </c>
      <c r="B77" s="50" t="s">
        <v>71</v>
      </c>
      <c r="C77" s="60" t="s">
        <v>434</v>
      </c>
      <c r="D77" s="51">
        <f>SUM(D79+D87+D96)</f>
        <v>30000</v>
      </c>
      <c r="E77" s="51">
        <f>SUM(E79+E87+E96)</f>
        <v>8800.34</v>
      </c>
      <c r="F77" s="51">
        <f t="shared" si="4"/>
        <v>21199.66</v>
      </c>
    </row>
    <row r="78" spans="1:6" ht="55.5" customHeight="1">
      <c r="A78" s="47" t="s">
        <v>314</v>
      </c>
      <c r="B78" s="50" t="s">
        <v>71</v>
      </c>
      <c r="C78" s="71" t="s">
        <v>436</v>
      </c>
      <c r="D78" s="51">
        <f>SUM(D79+D87+D96)</f>
        <v>30000</v>
      </c>
      <c r="E78" s="51">
        <f>SUM(E79+E87+E96)</f>
        <v>8800.34</v>
      </c>
      <c r="F78" s="51">
        <f aca="true" t="shared" si="5" ref="F78:F95">SUM(D78-E78)</f>
        <v>21199.66</v>
      </c>
    </row>
    <row r="79" spans="1:6" ht="65.25" customHeight="1">
      <c r="A79" s="47" t="s">
        <v>315</v>
      </c>
      <c r="B79" s="50" t="s">
        <v>71</v>
      </c>
      <c r="C79" s="60" t="s">
        <v>437</v>
      </c>
      <c r="D79" s="51">
        <f>SUM(D80+D86)</f>
        <v>12800</v>
      </c>
      <c r="E79" s="58">
        <f>SUM(E80+E86)</f>
        <v>0</v>
      </c>
      <c r="F79" s="51">
        <f t="shared" si="5"/>
        <v>12800</v>
      </c>
    </row>
    <row r="80" spans="1:6" ht="78.75" customHeight="1">
      <c r="A80" s="47" t="s">
        <v>316</v>
      </c>
      <c r="B80" s="50" t="s">
        <v>71</v>
      </c>
      <c r="C80" s="60" t="s">
        <v>438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439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440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441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442</v>
      </c>
      <c r="D84" s="51">
        <f>SUM(D85)</f>
        <v>1600</v>
      </c>
      <c r="E84" s="51">
        <f>SUM(E85)</f>
        <v>0</v>
      </c>
      <c r="F84" s="51">
        <f t="shared" si="5"/>
        <v>1600</v>
      </c>
    </row>
    <row r="85" spans="1:6" ht="12.75">
      <c r="A85" s="47" t="s">
        <v>261</v>
      </c>
      <c r="B85" s="50" t="s">
        <v>71</v>
      </c>
      <c r="C85" s="60" t="s">
        <v>443</v>
      </c>
      <c r="D85" s="51">
        <f>SUM(D86)</f>
        <v>1600</v>
      </c>
      <c r="E85" s="51">
        <f>SUM(E86)</f>
        <v>0</v>
      </c>
      <c r="F85" s="51">
        <f t="shared" si="5"/>
        <v>1600</v>
      </c>
    </row>
    <row r="86" spans="1:6" ht="25.5">
      <c r="A86" s="47" t="s">
        <v>193</v>
      </c>
      <c r="B86" s="50" t="s">
        <v>71</v>
      </c>
      <c r="C86" s="60" t="s">
        <v>444</v>
      </c>
      <c r="D86" s="51">
        <v>1600</v>
      </c>
      <c r="E86" s="58">
        <v>0</v>
      </c>
      <c r="F86" s="51">
        <f t="shared" si="5"/>
        <v>1600</v>
      </c>
    </row>
    <row r="87" spans="1:6" ht="79.5" customHeight="1">
      <c r="A87" s="47" t="s">
        <v>317</v>
      </c>
      <c r="B87" s="50" t="s">
        <v>71</v>
      </c>
      <c r="C87" s="60" t="s">
        <v>445</v>
      </c>
      <c r="D87" s="51">
        <f>SUM(D88+D92)</f>
        <v>15200</v>
      </c>
      <c r="E87" s="51">
        <f>SUM(E88+E92)</f>
        <v>8800.34</v>
      </c>
      <c r="F87" s="51">
        <f t="shared" si="5"/>
        <v>6399.66</v>
      </c>
    </row>
    <row r="88" spans="1:6" ht="103.5" customHeight="1">
      <c r="A88" s="47" t="s">
        <v>318</v>
      </c>
      <c r="B88" s="50" t="s">
        <v>71</v>
      </c>
      <c r="C88" s="60" t="s">
        <v>446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447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448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449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450</v>
      </c>
      <c r="D92" s="51">
        <f>SUM(D95)</f>
        <v>10000</v>
      </c>
      <c r="E92" s="58">
        <f>SUM(E95)</f>
        <v>8800.34</v>
      </c>
      <c r="F92" s="51">
        <f t="shared" si="5"/>
        <v>1199.6599999999999</v>
      </c>
      <c r="H92" s="47"/>
    </row>
    <row r="93" spans="1:8" ht="25.5">
      <c r="A93" s="72" t="s">
        <v>254</v>
      </c>
      <c r="B93" s="50" t="s">
        <v>71</v>
      </c>
      <c r="C93" s="60" t="s">
        <v>451</v>
      </c>
      <c r="D93" s="51">
        <f>SUM(D94)</f>
        <v>10000</v>
      </c>
      <c r="E93" s="51">
        <f>SUM(E94)</f>
        <v>8800.34</v>
      </c>
      <c r="F93" s="51">
        <f t="shared" si="5"/>
        <v>1199.6599999999999</v>
      </c>
      <c r="H93" s="73"/>
    </row>
    <row r="94" spans="1:8" ht="25.5">
      <c r="A94" s="72" t="s">
        <v>255</v>
      </c>
      <c r="B94" s="50" t="s">
        <v>71</v>
      </c>
      <c r="C94" s="60" t="s">
        <v>452</v>
      </c>
      <c r="D94" s="51">
        <f>SUM(D95)</f>
        <v>10000</v>
      </c>
      <c r="E94" s="51">
        <f>SUM(E95)</f>
        <v>8800.34</v>
      </c>
      <c r="F94" s="51">
        <f t="shared" si="5"/>
        <v>1199.6599999999999</v>
      </c>
      <c r="H94" s="73"/>
    </row>
    <row r="95" spans="1:6" ht="12.75">
      <c r="A95" s="47" t="s">
        <v>328</v>
      </c>
      <c r="B95" s="50" t="s">
        <v>71</v>
      </c>
      <c r="C95" s="60" t="s">
        <v>453</v>
      </c>
      <c r="D95" s="51">
        <v>10000</v>
      </c>
      <c r="E95" s="58">
        <v>8800.34</v>
      </c>
      <c r="F95" s="51">
        <f t="shared" si="5"/>
        <v>1199.6599999999999</v>
      </c>
    </row>
    <row r="96" spans="1:6" ht="65.25" customHeight="1">
      <c r="A96" s="47" t="s">
        <v>320</v>
      </c>
      <c r="B96" s="50" t="s">
        <v>71</v>
      </c>
      <c r="C96" s="60" t="s">
        <v>454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455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456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457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458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412</v>
      </c>
      <c r="B101" s="50" t="s">
        <v>71</v>
      </c>
      <c r="C101" s="60" t="s">
        <v>411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413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414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415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416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417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418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419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420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421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422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423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424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425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426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427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428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429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430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431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432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433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2369300</v>
      </c>
      <c r="E123" s="58">
        <f>SUM(E124+E138)</f>
        <v>1678062.78</v>
      </c>
      <c r="F123" s="51">
        <f aca="true" t="shared" si="8" ref="F123:F137">SUM(D123-E123)</f>
        <v>691237.22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128300</v>
      </c>
      <c r="E124" s="51">
        <f>SUM(E126)</f>
        <v>103916.81</v>
      </c>
      <c r="F124" s="51">
        <f t="shared" si="8"/>
        <v>24383.190000000002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128300</v>
      </c>
      <c r="E125" s="51">
        <f>SUM(E126)</f>
        <v>103916.81</v>
      </c>
      <c r="F125" s="51">
        <f t="shared" si="8"/>
        <v>24383.190000000002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128300</v>
      </c>
      <c r="E126" s="51">
        <f>SUM(E127+E134)</f>
        <v>103916.81</v>
      </c>
      <c r="F126" s="51">
        <f t="shared" si="8"/>
        <v>24383.190000000002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127500</v>
      </c>
      <c r="E127" s="51">
        <f>SUM(E130+E133)</f>
        <v>103916.81</v>
      </c>
      <c r="F127" s="51">
        <f t="shared" si="8"/>
        <v>23583.190000000002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126200</v>
      </c>
      <c r="E128" s="51">
        <f>SUM(E129)</f>
        <v>102700.81</v>
      </c>
      <c r="F128" s="51">
        <f t="shared" si="8"/>
        <v>23499.190000000002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126200</v>
      </c>
      <c r="E129" s="51">
        <f>SUM(E130)</f>
        <v>102700.81</v>
      </c>
      <c r="F129" s="51">
        <f t="shared" si="8"/>
        <v>23499.190000000002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126200</v>
      </c>
      <c r="E130" s="51">
        <v>102700.81</v>
      </c>
      <c r="F130" s="51">
        <f t="shared" si="8"/>
        <v>23499.190000000002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1216</v>
      </c>
      <c r="F131" s="51">
        <f t="shared" si="8"/>
        <v>84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1216</v>
      </c>
      <c r="F132" s="51">
        <f t="shared" si="8"/>
        <v>84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1216</v>
      </c>
      <c r="F133" s="51">
        <f t="shared" si="8"/>
        <v>84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800</v>
      </c>
      <c r="E134" s="51">
        <f>SUM(E137)</f>
        <v>0</v>
      </c>
      <c r="F134" s="51">
        <f t="shared" si="8"/>
        <v>800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800</v>
      </c>
      <c r="E135" s="51">
        <f>SUM(E136)</f>
        <v>0</v>
      </c>
      <c r="F135" s="51">
        <f t="shared" si="8"/>
        <v>800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800</v>
      </c>
      <c r="E136" s="51">
        <f>SUM(E137)</f>
        <v>0</v>
      </c>
      <c r="F136" s="51">
        <f t="shared" si="8"/>
        <v>800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SUM(D140+D159)</f>
        <v>2241000</v>
      </c>
      <c r="E138" s="51">
        <f>SUM(E140+E159)</f>
        <v>1574145.97</v>
      </c>
      <c r="F138" s="51">
        <f aca="true" t="shared" si="9" ref="F138:F157">SUM(D138-E138)</f>
        <v>666854.03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SUM(D141+D146+D150+D154)</f>
        <v>2211000</v>
      </c>
      <c r="E139" s="51">
        <f>SUM(E141+E146+E150+E154)</f>
        <v>1574145.97</v>
      </c>
      <c r="F139" s="51">
        <f>SUM(D139-E139)</f>
        <v>636854.03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SUM(D141+D146+D150+D154)</f>
        <v>2211000</v>
      </c>
      <c r="E140" s="51">
        <f>SUM(E141+E146+E150+E154)</f>
        <v>1574145.97</v>
      </c>
      <c r="F140" s="51">
        <f t="shared" si="9"/>
        <v>636854.03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1770000</v>
      </c>
      <c r="E141" s="58">
        <f>SUM(E142)</f>
        <v>1276045.77</v>
      </c>
      <c r="F141" s="51">
        <f t="shared" si="9"/>
        <v>493954.23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1770000</v>
      </c>
      <c r="E142" s="51">
        <f>SUM(E143)</f>
        <v>1276045.77</v>
      </c>
      <c r="F142" s="51">
        <f t="shared" si="9"/>
        <v>493954.23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1770000</v>
      </c>
      <c r="E143" s="51">
        <f>SUM(E144+E145)</f>
        <v>1276045.77</v>
      </c>
      <c r="F143" s="51">
        <f t="shared" si="9"/>
        <v>493954.23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480000</v>
      </c>
      <c r="E144" s="58">
        <v>401153</v>
      </c>
      <c r="F144" s="51">
        <f t="shared" si="9"/>
        <v>78847</v>
      </c>
    </row>
    <row r="145" spans="1:6" ht="12.75">
      <c r="A145" s="47" t="s">
        <v>460</v>
      </c>
      <c r="B145" s="50" t="s">
        <v>71</v>
      </c>
      <c r="C145" s="60" t="s">
        <v>459</v>
      </c>
      <c r="D145" s="51">
        <v>1290000</v>
      </c>
      <c r="E145" s="58">
        <v>874892.77</v>
      </c>
      <c r="F145" s="51">
        <f t="shared" si="9"/>
        <v>415107.23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30000</v>
      </c>
      <c r="E146" s="51">
        <f>SUM(E149)</f>
        <v>6000</v>
      </c>
      <c r="F146" s="51">
        <f t="shared" si="9"/>
        <v>24000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30000</v>
      </c>
      <c r="E147" s="51">
        <f>SUM(E148)</f>
        <v>6000</v>
      </c>
      <c r="F147" s="51">
        <f t="shared" si="9"/>
        <v>24000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30000</v>
      </c>
      <c r="E148" s="51">
        <f>SUM(E149)</f>
        <v>6000</v>
      </c>
      <c r="F148" s="51">
        <f t="shared" si="9"/>
        <v>24000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30000</v>
      </c>
      <c r="E149" s="51">
        <v>6000</v>
      </c>
      <c r="F149" s="51">
        <f t="shared" si="9"/>
        <v>24000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28000</v>
      </c>
      <c r="E150" s="51">
        <f>SUM(E152)</f>
        <v>26533.41</v>
      </c>
      <c r="F150" s="51">
        <f t="shared" si="9"/>
        <v>1466.5900000000001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28000</v>
      </c>
      <c r="E151" s="51">
        <f>SUM(E152)</f>
        <v>26533.41</v>
      </c>
      <c r="F151" s="51">
        <f t="shared" si="9"/>
        <v>1466.5900000000001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SUM(D153)</f>
        <v>28000</v>
      </c>
      <c r="E152" s="51">
        <f>SUM(E153)</f>
        <v>26533.41</v>
      </c>
      <c r="F152" s="51">
        <f t="shared" si="9"/>
        <v>1466.5900000000001</v>
      </c>
    </row>
    <row r="153" spans="1:6" ht="12.75">
      <c r="A153" s="47" t="s">
        <v>328</v>
      </c>
      <c r="B153" s="50" t="s">
        <v>71</v>
      </c>
      <c r="C153" s="60" t="s">
        <v>77</v>
      </c>
      <c r="D153" s="51">
        <v>28000</v>
      </c>
      <c r="E153" s="51">
        <v>26533.41</v>
      </c>
      <c r="F153" s="51">
        <f t="shared" si="9"/>
        <v>1466.5900000000001</v>
      </c>
    </row>
    <row r="154" spans="1:6" ht="76.5">
      <c r="A154" s="61" t="s">
        <v>199</v>
      </c>
      <c r="B154" s="50" t="s">
        <v>71</v>
      </c>
      <c r="C154" s="60" t="s">
        <v>76</v>
      </c>
      <c r="D154" s="51">
        <f>SUM(D157)</f>
        <v>383000</v>
      </c>
      <c r="E154" s="51">
        <f>SUM(E157)</f>
        <v>265566.79</v>
      </c>
      <c r="F154" s="51">
        <f t="shared" si="9"/>
        <v>117433.21000000002</v>
      </c>
    </row>
    <row r="155" spans="1:6" ht="25.5">
      <c r="A155" s="72" t="s">
        <v>254</v>
      </c>
      <c r="B155" s="50" t="s">
        <v>71</v>
      </c>
      <c r="C155" s="60" t="s">
        <v>286</v>
      </c>
      <c r="D155" s="51">
        <f>SUM(D156)</f>
        <v>383000</v>
      </c>
      <c r="E155" s="51">
        <f>SUM(E156)</f>
        <v>265566.79</v>
      </c>
      <c r="F155" s="51">
        <f t="shared" si="9"/>
        <v>117433.21000000002</v>
      </c>
    </row>
    <row r="156" spans="1:6" ht="25.5">
      <c r="A156" s="72" t="s">
        <v>255</v>
      </c>
      <c r="B156" s="50" t="s">
        <v>71</v>
      </c>
      <c r="C156" s="60" t="s">
        <v>287</v>
      </c>
      <c r="D156" s="51">
        <f>SUM(D157)</f>
        <v>383000</v>
      </c>
      <c r="E156" s="51">
        <f>SUM(E157)</f>
        <v>265566.79</v>
      </c>
      <c r="F156" s="51">
        <f t="shared" si="9"/>
        <v>117433.21000000002</v>
      </c>
    </row>
    <row r="157" spans="1:6" ht="12.75">
      <c r="A157" s="47" t="s">
        <v>328</v>
      </c>
      <c r="B157" s="50" t="s">
        <v>71</v>
      </c>
      <c r="C157" s="60" t="s">
        <v>75</v>
      </c>
      <c r="D157" s="51">
        <v>383000</v>
      </c>
      <c r="E157" s="51">
        <v>265566.79</v>
      </c>
      <c r="F157" s="51">
        <f t="shared" si="9"/>
        <v>117433.21000000002</v>
      </c>
    </row>
    <row r="158" spans="1:6" ht="25.5">
      <c r="A158" s="47" t="s">
        <v>242</v>
      </c>
      <c r="B158" s="50" t="s">
        <v>71</v>
      </c>
      <c r="C158" s="71" t="s">
        <v>243</v>
      </c>
      <c r="D158" s="51">
        <f>SUM(D159)</f>
        <v>30000</v>
      </c>
      <c r="E158" s="51">
        <f>SUM(E159)</f>
        <v>0</v>
      </c>
      <c r="F158" s="51">
        <f aca="true" t="shared" si="10" ref="F158:F163">SUM(D158-E158)</f>
        <v>30000</v>
      </c>
    </row>
    <row r="159" spans="1:6" ht="51">
      <c r="A159" s="47" t="s">
        <v>311</v>
      </c>
      <c r="B159" s="50" t="s">
        <v>71</v>
      </c>
      <c r="C159" s="60" t="s">
        <v>74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114.75">
      <c r="A160" s="47" t="s">
        <v>312</v>
      </c>
      <c r="B160" s="50" t="s">
        <v>71</v>
      </c>
      <c r="C160" s="60" t="s">
        <v>73</v>
      </c>
      <c r="D160" s="51">
        <f>SUM(D163)</f>
        <v>30000</v>
      </c>
      <c r="E160" s="51">
        <f>SUM(E163)</f>
        <v>0</v>
      </c>
      <c r="F160" s="51">
        <f t="shared" si="10"/>
        <v>30000</v>
      </c>
    </row>
    <row r="161" spans="1:6" ht="25.5">
      <c r="A161" s="72" t="s">
        <v>254</v>
      </c>
      <c r="B161" s="50" t="s">
        <v>71</v>
      </c>
      <c r="C161" s="60" t="s">
        <v>296</v>
      </c>
      <c r="D161" s="51">
        <f>SUM(D162)</f>
        <v>30000</v>
      </c>
      <c r="E161" s="51">
        <f>SUM(E162)</f>
        <v>0</v>
      </c>
      <c r="F161" s="51">
        <f t="shared" si="10"/>
        <v>30000</v>
      </c>
    </row>
    <row r="162" spans="1:6" ht="25.5">
      <c r="A162" s="72" t="s">
        <v>255</v>
      </c>
      <c r="B162" s="50" t="s">
        <v>71</v>
      </c>
      <c r="C162" s="60" t="s">
        <v>297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12.75">
      <c r="A163" s="47" t="s">
        <v>328</v>
      </c>
      <c r="B163" s="50" t="s">
        <v>71</v>
      </c>
      <c r="C163" s="60" t="s">
        <v>138</v>
      </c>
      <c r="D163" s="51">
        <v>30000</v>
      </c>
      <c r="E163" s="51">
        <v>0</v>
      </c>
      <c r="F163" s="51">
        <f t="shared" si="10"/>
        <v>30000</v>
      </c>
    </row>
    <row r="164" spans="1:6" ht="12.75">
      <c r="A164" s="47" t="s">
        <v>2</v>
      </c>
      <c r="B164" s="50" t="s">
        <v>71</v>
      </c>
      <c r="C164" s="60" t="s">
        <v>137</v>
      </c>
      <c r="D164" s="51">
        <f>SUM(D165)</f>
        <v>20000</v>
      </c>
      <c r="E164" s="51">
        <f>SUM(E165)</f>
        <v>10750</v>
      </c>
      <c r="F164" s="51">
        <f>SUM(F165)</f>
        <v>9250</v>
      </c>
    </row>
    <row r="165" spans="1:6" ht="25.5">
      <c r="A165" s="47" t="s">
        <v>3</v>
      </c>
      <c r="B165" s="50" t="s">
        <v>71</v>
      </c>
      <c r="C165" s="60" t="s">
        <v>136</v>
      </c>
      <c r="D165" s="51">
        <f>SUM(D167)</f>
        <v>20000</v>
      </c>
      <c r="E165" s="51">
        <f>SUM(E167)</f>
        <v>10750</v>
      </c>
      <c r="F165" s="51">
        <f>SUM(F167)</f>
        <v>9250</v>
      </c>
    </row>
    <row r="166" spans="1:6" ht="25.5">
      <c r="A166" s="47" t="s">
        <v>229</v>
      </c>
      <c r="B166" s="50" t="s">
        <v>71</v>
      </c>
      <c r="C166" s="71" t="s">
        <v>244</v>
      </c>
      <c r="D166" s="51">
        <f>SUM(D167)</f>
        <v>20000</v>
      </c>
      <c r="E166" s="51">
        <f>SUM(E167)</f>
        <v>10750</v>
      </c>
      <c r="F166" s="51">
        <f>SUM(F170)</f>
        <v>9250</v>
      </c>
    </row>
    <row r="167" spans="1:6" ht="45" customHeight="1">
      <c r="A167" s="47" t="s">
        <v>203</v>
      </c>
      <c r="B167" s="50" t="s">
        <v>71</v>
      </c>
      <c r="C167" s="60" t="s">
        <v>135</v>
      </c>
      <c r="D167" s="51">
        <f>SUM(D170)</f>
        <v>20000</v>
      </c>
      <c r="E167" s="51">
        <f>SUM(E170)</f>
        <v>10750</v>
      </c>
      <c r="F167" s="51">
        <f>SUM(F170)</f>
        <v>9250</v>
      </c>
    </row>
    <row r="168" spans="1:6" ht="27.75" customHeight="1">
      <c r="A168" s="72" t="s">
        <v>254</v>
      </c>
      <c r="B168" s="50" t="s">
        <v>71</v>
      </c>
      <c r="C168" s="60" t="s">
        <v>294</v>
      </c>
      <c r="D168" s="51">
        <f>SUM(D169)</f>
        <v>20000</v>
      </c>
      <c r="E168" s="51">
        <f>SUM(E169)</f>
        <v>10750</v>
      </c>
      <c r="F168" s="51">
        <f aca="true" t="shared" si="11" ref="F168:F174">SUM(D168-E168)</f>
        <v>9250</v>
      </c>
    </row>
    <row r="169" spans="1:6" ht="27.75" customHeight="1">
      <c r="A169" s="72" t="s">
        <v>255</v>
      </c>
      <c r="B169" s="50" t="s">
        <v>71</v>
      </c>
      <c r="C169" s="60" t="s">
        <v>295</v>
      </c>
      <c r="D169" s="51">
        <f>SUM(D170)</f>
        <v>20000</v>
      </c>
      <c r="E169" s="51">
        <f>SUM(E170)</f>
        <v>10750</v>
      </c>
      <c r="F169" s="51">
        <f t="shared" si="11"/>
        <v>9250</v>
      </c>
    </row>
    <row r="170" spans="1:6" ht="12.75">
      <c r="A170" s="47" t="s">
        <v>328</v>
      </c>
      <c r="B170" s="50" t="s">
        <v>71</v>
      </c>
      <c r="C170" s="60" t="s">
        <v>134</v>
      </c>
      <c r="D170" s="51">
        <v>20000</v>
      </c>
      <c r="E170" s="51">
        <v>10750</v>
      </c>
      <c r="F170" s="51">
        <f t="shared" si="11"/>
        <v>9250</v>
      </c>
    </row>
    <row r="171" spans="1:6" ht="12.75">
      <c r="A171" s="47" t="s">
        <v>54</v>
      </c>
      <c r="B171" s="50" t="s">
        <v>71</v>
      </c>
      <c r="C171" s="60" t="s">
        <v>133</v>
      </c>
      <c r="D171" s="51">
        <f>SUM(D172)</f>
        <v>7320600</v>
      </c>
      <c r="E171" s="51">
        <f>SUM(E172)</f>
        <v>5681077.98</v>
      </c>
      <c r="F171" s="51">
        <f t="shared" si="11"/>
        <v>1639522.0199999996</v>
      </c>
    </row>
    <row r="172" spans="1:6" ht="12.75">
      <c r="A172" s="47" t="s">
        <v>55</v>
      </c>
      <c r="B172" s="50" t="s">
        <v>71</v>
      </c>
      <c r="C172" s="60" t="s">
        <v>132</v>
      </c>
      <c r="D172" s="51">
        <f>SUM(D174)</f>
        <v>7320600</v>
      </c>
      <c r="E172" s="51">
        <f>SUM(E174)</f>
        <v>5681077.98</v>
      </c>
      <c r="F172" s="51">
        <f t="shared" si="11"/>
        <v>1639522.0199999996</v>
      </c>
    </row>
    <row r="173" spans="1:6" ht="12.75">
      <c r="A173" s="47" t="s">
        <v>245</v>
      </c>
      <c r="B173" s="50" t="s">
        <v>71</v>
      </c>
      <c r="C173" s="71" t="s">
        <v>246</v>
      </c>
      <c r="D173" s="51">
        <f>SUM(D174)</f>
        <v>7320600</v>
      </c>
      <c r="E173" s="51">
        <f>SUM(E174)</f>
        <v>5681077.98</v>
      </c>
      <c r="F173" s="51">
        <f t="shared" si="11"/>
        <v>1639522.0199999996</v>
      </c>
    </row>
    <row r="174" spans="1:6" ht="25.5">
      <c r="A174" s="47" t="s">
        <v>204</v>
      </c>
      <c r="B174" s="50" t="s">
        <v>71</v>
      </c>
      <c r="C174" s="60" t="s">
        <v>163</v>
      </c>
      <c r="D174" s="51">
        <f>SUM(D175+D192+D188)</f>
        <v>7320600</v>
      </c>
      <c r="E174" s="51">
        <f>SUM(E175+E192+E188)</f>
        <v>5681077.98</v>
      </c>
      <c r="F174" s="51">
        <f t="shared" si="11"/>
        <v>1639522.0199999996</v>
      </c>
    </row>
    <row r="175" spans="1:6" ht="51">
      <c r="A175" s="47" t="s">
        <v>205</v>
      </c>
      <c r="B175" s="50">
        <v>200</v>
      </c>
      <c r="C175" s="60" t="s">
        <v>164</v>
      </c>
      <c r="D175" s="51">
        <f>SUM(D176+D180+D184)</f>
        <v>7145100</v>
      </c>
      <c r="E175" s="51">
        <f>SUM(E176+E180+E184)</f>
        <v>5509987.98</v>
      </c>
      <c r="F175" s="51">
        <f>SUM(F178:F186)</f>
        <v>2963324.17</v>
      </c>
    </row>
    <row r="176" spans="1:6" ht="69" customHeight="1">
      <c r="A176" s="47" t="s">
        <v>252</v>
      </c>
      <c r="B176" s="50" t="s">
        <v>71</v>
      </c>
      <c r="C176" s="60" t="s">
        <v>299</v>
      </c>
      <c r="D176" s="51">
        <f>SUM(D177)</f>
        <v>4228700</v>
      </c>
      <c r="E176" s="51">
        <f>SUM(E177)</f>
        <v>3257898.56</v>
      </c>
      <c r="F176" s="51">
        <f>SUM(F179:F187)</f>
        <v>2238214.1799999997</v>
      </c>
    </row>
    <row r="177" spans="1:6" ht="18" customHeight="1">
      <c r="A177" s="47" t="s">
        <v>298</v>
      </c>
      <c r="B177" s="50" t="s">
        <v>71</v>
      </c>
      <c r="C177" s="60" t="s">
        <v>300</v>
      </c>
      <c r="D177" s="51">
        <f>SUM(D178:D179)</f>
        <v>4228700</v>
      </c>
      <c r="E177" s="51">
        <f>SUM(E178:E179)</f>
        <v>3257898.56</v>
      </c>
      <c r="F177" s="51">
        <f>SUM(F183:F188)</f>
        <v>406769.8600000001</v>
      </c>
    </row>
    <row r="178" spans="1:6" ht="12.75">
      <c r="A178" s="47" t="s">
        <v>209</v>
      </c>
      <c r="B178" s="50" t="s">
        <v>71</v>
      </c>
      <c r="C178" s="60" t="s">
        <v>161</v>
      </c>
      <c r="D178" s="51">
        <v>3247800</v>
      </c>
      <c r="E178" s="51">
        <v>2522281</v>
      </c>
      <c r="F178" s="51">
        <f aca="true" t="shared" si="12" ref="F178:F210">SUM(D178-E178)</f>
        <v>725519</v>
      </c>
    </row>
    <row r="179" spans="1:6" ht="42.75" customHeight="1">
      <c r="A179" s="47" t="s">
        <v>121</v>
      </c>
      <c r="B179" s="50" t="s">
        <v>71</v>
      </c>
      <c r="C179" s="60" t="s">
        <v>162</v>
      </c>
      <c r="D179" s="51">
        <v>980900</v>
      </c>
      <c r="E179" s="51">
        <v>735617.56</v>
      </c>
      <c r="F179" s="51">
        <f t="shared" si="12"/>
        <v>245282.43999999994</v>
      </c>
    </row>
    <row r="180" spans="1:6" ht="25.5" customHeight="1">
      <c r="A180" s="72" t="s">
        <v>254</v>
      </c>
      <c r="B180" s="50" t="s">
        <v>71</v>
      </c>
      <c r="C180" s="60" t="s">
        <v>301</v>
      </c>
      <c r="D180" s="51">
        <f>SUM(D181)</f>
        <v>2913200</v>
      </c>
      <c r="E180" s="51">
        <f>SUM(E181)</f>
        <v>2249362.4299999997</v>
      </c>
      <c r="F180" s="51">
        <f t="shared" si="12"/>
        <v>663837.5700000003</v>
      </c>
    </row>
    <row r="181" spans="1:6" ht="27" customHeight="1">
      <c r="A181" s="72" t="s">
        <v>255</v>
      </c>
      <c r="B181" s="50" t="s">
        <v>71</v>
      </c>
      <c r="C181" s="60" t="s">
        <v>302</v>
      </c>
      <c r="D181" s="51">
        <f>SUM(D183+D182)</f>
        <v>2913200</v>
      </c>
      <c r="E181" s="51">
        <f>SUM(E183+E182)</f>
        <v>2249362.4299999997</v>
      </c>
      <c r="F181" s="51">
        <f t="shared" si="12"/>
        <v>663837.5700000003</v>
      </c>
    </row>
    <row r="182" spans="1:6" ht="27" customHeight="1">
      <c r="A182" s="47" t="s">
        <v>328</v>
      </c>
      <c r="B182" s="50">
        <v>200</v>
      </c>
      <c r="C182" s="60" t="s">
        <v>159</v>
      </c>
      <c r="D182" s="51">
        <v>1431700</v>
      </c>
      <c r="E182" s="51">
        <v>1168803.26</v>
      </c>
      <c r="F182" s="51">
        <f t="shared" si="12"/>
        <v>262896.74</v>
      </c>
    </row>
    <row r="183" spans="1:8" ht="12.75">
      <c r="A183" s="47" t="s">
        <v>460</v>
      </c>
      <c r="B183" s="50" t="s">
        <v>71</v>
      </c>
      <c r="C183" s="60" t="s">
        <v>462</v>
      </c>
      <c r="D183" s="51">
        <v>1481500</v>
      </c>
      <c r="E183" s="51">
        <v>1080559.17</v>
      </c>
      <c r="F183" s="51">
        <f t="shared" si="12"/>
        <v>400940.8300000001</v>
      </c>
      <c r="G183" s="64"/>
      <c r="H183" s="17"/>
    </row>
    <row r="184" spans="1:8" ht="12.75">
      <c r="A184" s="47" t="s">
        <v>260</v>
      </c>
      <c r="B184" s="50" t="s">
        <v>71</v>
      </c>
      <c r="C184" s="60" t="s">
        <v>303</v>
      </c>
      <c r="D184" s="51">
        <f>SUM(D185)</f>
        <v>3200</v>
      </c>
      <c r="E184" s="51">
        <f>SUM(E185)</f>
        <v>2726.99</v>
      </c>
      <c r="F184" s="51">
        <f t="shared" si="12"/>
        <v>473.0100000000002</v>
      </c>
      <c r="G184" s="64"/>
      <c r="H184" s="17"/>
    </row>
    <row r="185" spans="1:8" ht="12.75">
      <c r="A185" s="47" t="s">
        <v>261</v>
      </c>
      <c r="B185" s="50" t="s">
        <v>71</v>
      </c>
      <c r="C185" s="60" t="s">
        <v>304</v>
      </c>
      <c r="D185" s="51">
        <f>SUM(D186:D187)</f>
        <v>3200</v>
      </c>
      <c r="E185" s="51">
        <f>SUM(E186:E187)</f>
        <v>2726.99</v>
      </c>
      <c r="F185" s="51">
        <f t="shared" si="12"/>
        <v>473.0100000000002</v>
      </c>
      <c r="G185" s="64"/>
      <c r="H185" s="17"/>
    </row>
    <row r="186" spans="1:6" ht="12.75">
      <c r="A186" s="47" t="s">
        <v>168</v>
      </c>
      <c r="B186" s="50" t="s">
        <v>71</v>
      </c>
      <c r="C186" s="60" t="s">
        <v>160</v>
      </c>
      <c r="D186" s="51">
        <v>2200</v>
      </c>
      <c r="E186" s="51">
        <v>2136</v>
      </c>
      <c r="F186" s="51">
        <f t="shared" si="12"/>
        <v>64</v>
      </c>
    </row>
    <row r="187" spans="1:6" ht="12.75">
      <c r="A187" s="47" t="s">
        <v>178</v>
      </c>
      <c r="B187" s="50" t="s">
        <v>71</v>
      </c>
      <c r="C187" s="60" t="s">
        <v>216</v>
      </c>
      <c r="D187" s="51">
        <v>1000</v>
      </c>
      <c r="E187" s="51">
        <v>590.99</v>
      </c>
      <c r="F187" s="51">
        <f t="shared" si="12"/>
        <v>409.01</v>
      </c>
    </row>
    <row r="188" spans="1:6" ht="63.75">
      <c r="A188" s="67" t="s">
        <v>210</v>
      </c>
      <c r="B188" s="50" t="s">
        <v>71</v>
      </c>
      <c r="C188" s="60" t="s">
        <v>207</v>
      </c>
      <c r="D188" s="51">
        <f>SUM(D191)</f>
        <v>50000</v>
      </c>
      <c r="E188" s="51">
        <f>SUM(E191)</f>
        <v>45590</v>
      </c>
      <c r="F188" s="51">
        <f t="shared" si="12"/>
        <v>4410</v>
      </c>
    </row>
    <row r="189" spans="1:6" ht="25.5">
      <c r="A189" s="72" t="s">
        <v>254</v>
      </c>
      <c r="B189" s="50" t="s">
        <v>71</v>
      </c>
      <c r="C189" s="60" t="s">
        <v>305</v>
      </c>
      <c r="D189" s="51">
        <f>SUM(D190)</f>
        <v>50000</v>
      </c>
      <c r="E189" s="51">
        <f>SUM(E190)</f>
        <v>45590</v>
      </c>
      <c r="F189" s="51">
        <f t="shared" si="12"/>
        <v>4410</v>
      </c>
    </row>
    <row r="190" spans="1:6" ht="25.5">
      <c r="A190" s="72" t="s">
        <v>255</v>
      </c>
      <c r="B190" s="50" t="s">
        <v>71</v>
      </c>
      <c r="C190" s="60" t="s">
        <v>306</v>
      </c>
      <c r="D190" s="51">
        <f>SUM(D191)</f>
        <v>50000</v>
      </c>
      <c r="E190" s="51">
        <f>SUM(E191)</f>
        <v>45590</v>
      </c>
      <c r="F190" s="51">
        <f t="shared" si="12"/>
        <v>4410</v>
      </c>
    </row>
    <row r="191" spans="1:6" ht="12.75">
      <c r="A191" s="47" t="s">
        <v>328</v>
      </c>
      <c r="B191" s="50" t="s">
        <v>71</v>
      </c>
      <c r="C191" s="60" t="s">
        <v>208</v>
      </c>
      <c r="D191" s="51">
        <v>50000</v>
      </c>
      <c r="E191" s="51">
        <v>45590</v>
      </c>
      <c r="F191" s="51">
        <f t="shared" si="12"/>
        <v>4410</v>
      </c>
    </row>
    <row r="192" spans="1:6" ht="38.25">
      <c r="A192" s="47" t="s">
        <v>206</v>
      </c>
      <c r="B192" s="50">
        <v>200</v>
      </c>
      <c r="C192" s="60" t="s">
        <v>158</v>
      </c>
      <c r="D192" s="51">
        <f>SUM(D195)</f>
        <v>125500</v>
      </c>
      <c r="E192" s="51">
        <f>SUM(E195)</f>
        <v>125500</v>
      </c>
      <c r="F192" s="51">
        <f t="shared" si="12"/>
        <v>0</v>
      </c>
    </row>
    <row r="193" spans="1:6" ht="12.75">
      <c r="A193" s="47" t="s">
        <v>260</v>
      </c>
      <c r="B193" s="50">
        <v>200</v>
      </c>
      <c r="C193" s="60" t="s">
        <v>307</v>
      </c>
      <c r="D193" s="51">
        <f>SUM(D194)</f>
        <v>125500</v>
      </c>
      <c r="E193" s="51">
        <f>SUM(E194)</f>
        <v>125500</v>
      </c>
      <c r="F193" s="51">
        <f t="shared" si="12"/>
        <v>0</v>
      </c>
    </row>
    <row r="194" spans="1:6" ht="12.75">
      <c r="A194" s="47" t="s">
        <v>261</v>
      </c>
      <c r="B194" s="50">
        <v>200</v>
      </c>
      <c r="C194" s="60" t="s">
        <v>308</v>
      </c>
      <c r="D194" s="51">
        <f>SUM(D195)</f>
        <v>125500</v>
      </c>
      <c r="E194" s="51">
        <f>SUM(E195)</f>
        <v>125500</v>
      </c>
      <c r="F194" s="51">
        <f t="shared" si="12"/>
        <v>0</v>
      </c>
    </row>
    <row r="195" spans="1:6" ht="25.5">
      <c r="A195" s="47" t="s">
        <v>131</v>
      </c>
      <c r="B195" s="50">
        <v>200</v>
      </c>
      <c r="C195" s="60" t="s">
        <v>157</v>
      </c>
      <c r="D195" s="51">
        <v>125500</v>
      </c>
      <c r="E195" s="51">
        <v>125500</v>
      </c>
      <c r="F195" s="51">
        <f t="shared" si="12"/>
        <v>0</v>
      </c>
    </row>
    <row r="196" spans="1:6" ht="12.75">
      <c r="A196" s="47" t="s">
        <v>147</v>
      </c>
      <c r="B196" s="50" t="s">
        <v>71</v>
      </c>
      <c r="C196" s="60" t="s">
        <v>156</v>
      </c>
      <c r="D196" s="51">
        <f aca="true" t="shared" si="13" ref="D196:E198">SUM(D197)</f>
        <v>252700</v>
      </c>
      <c r="E196" s="51">
        <f t="shared" si="13"/>
        <v>187774.6</v>
      </c>
      <c r="F196" s="51">
        <f t="shared" si="12"/>
        <v>64925.399999999994</v>
      </c>
    </row>
    <row r="197" spans="1:6" ht="12.75">
      <c r="A197" s="47" t="s">
        <v>148</v>
      </c>
      <c r="B197" s="50" t="s">
        <v>71</v>
      </c>
      <c r="C197" s="60" t="s">
        <v>155</v>
      </c>
      <c r="D197" s="51">
        <f>SUM(D199)</f>
        <v>252700</v>
      </c>
      <c r="E197" s="51">
        <f>SUM(E199)</f>
        <v>187774.6</v>
      </c>
      <c r="F197" s="51">
        <f t="shared" si="12"/>
        <v>64925.399999999994</v>
      </c>
    </row>
    <row r="198" spans="1:6" ht="25.5">
      <c r="A198" s="47" t="s">
        <v>247</v>
      </c>
      <c r="B198" s="50" t="s">
        <v>71</v>
      </c>
      <c r="C198" s="71" t="s">
        <v>248</v>
      </c>
      <c r="D198" s="51">
        <f t="shared" si="13"/>
        <v>252700</v>
      </c>
      <c r="E198" s="51">
        <f t="shared" si="13"/>
        <v>187774.6</v>
      </c>
      <c r="F198" s="51">
        <f t="shared" si="12"/>
        <v>64925.399999999994</v>
      </c>
    </row>
    <row r="199" spans="1:6" ht="38.25">
      <c r="A199" s="47" t="s">
        <v>13</v>
      </c>
      <c r="B199" s="50" t="s">
        <v>71</v>
      </c>
      <c r="C199" s="60" t="s">
        <v>154</v>
      </c>
      <c r="D199" s="51">
        <f>SUM(D202)</f>
        <v>252700</v>
      </c>
      <c r="E199" s="51">
        <f>SUM(E202)</f>
        <v>187774.6</v>
      </c>
      <c r="F199" s="51">
        <f t="shared" si="12"/>
        <v>64925.399999999994</v>
      </c>
    </row>
    <row r="200" spans="1:6" ht="53.25" customHeight="1">
      <c r="A200" s="47" t="s">
        <v>322</v>
      </c>
      <c r="B200" s="50" t="s">
        <v>71</v>
      </c>
      <c r="C200" s="60" t="s">
        <v>323</v>
      </c>
      <c r="D200" s="51">
        <f>SUM(D201)</f>
        <v>252700</v>
      </c>
      <c r="E200" s="51">
        <f>SUM(E201)</f>
        <v>187774.6</v>
      </c>
      <c r="F200" s="51">
        <f t="shared" si="12"/>
        <v>64925.399999999994</v>
      </c>
    </row>
    <row r="201" spans="1:6" ht="12.75">
      <c r="A201" s="47" t="s">
        <v>326</v>
      </c>
      <c r="B201" s="50" t="s">
        <v>71</v>
      </c>
      <c r="C201" s="60" t="s">
        <v>324</v>
      </c>
      <c r="D201" s="51">
        <f>SUM(D202)</f>
        <v>252700</v>
      </c>
      <c r="E201" s="51">
        <f>SUM(E202)</f>
        <v>187774.6</v>
      </c>
      <c r="F201" s="51">
        <f t="shared" si="12"/>
        <v>64925.399999999994</v>
      </c>
    </row>
    <row r="202" spans="1:6" ht="12.75">
      <c r="A202" s="47" t="s">
        <v>327</v>
      </c>
      <c r="B202" s="50" t="s">
        <v>71</v>
      </c>
      <c r="C202" s="60" t="s">
        <v>325</v>
      </c>
      <c r="D202" s="51">
        <v>252700</v>
      </c>
      <c r="E202" s="51">
        <v>187774.6</v>
      </c>
      <c r="F202" s="51">
        <f t="shared" si="12"/>
        <v>64925.399999999994</v>
      </c>
    </row>
    <row r="203" spans="1:6" ht="12.75">
      <c r="A203" s="47" t="s">
        <v>49</v>
      </c>
      <c r="B203" s="50" t="s">
        <v>71</v>
      </c>
      <c r="C203" s="60" t="s">
        <v>153</v>
      </c>
      <c r="D203" s="51">
        <f aca="true" t="shared" si="14" ref="D203:E206">SUM(D204)</f>
        <v>50000</v>
      </c>
      <c r="E203" s="51">
        <f t="shared" si="14"/>
        <v>22590</v>
      </c>
      <c r="F203" s="51">
        <f t="shared" si="12"/>
        <v>27410</v>
      </c>
    </row>
    <row r="204" spans="1:6" ht="25.5">
      <c r="A204" s="47" t="s">
        <v>50</v>
      </c>
      <c r="B204" s="50" t="s">
        <v>71</v>
      </c>
      <c r="C204" s="60" t="s">
        <v>152</v>
      </c>
      <c r="D204" s="51">
        <f>SUM(D206)</f>
        <v>50000</v>
      </c>
      <c r="E204" s="51">
        <f>SUM(E206)</f>
        <v>22590</v>
      </c>
      <c r="F204" s="51">
        <f t="shared" si="12"/>
        <v>27410</v>
      </c>
    </row>
    <row r="205" spans="1:6" ht="25.5">
      <c r="A205" s="47" t="s">
        <v>249</v>
      </c>
      <c r="B205" s="50" t="s">
        <v>71</v>
      </c>
      <c r="C205" s="71" t="s">
        <v>250</v>
      </c>
      <c r="D205" s="51">
        <f t="shared" si="14"/>
        <v>50000</v>
      </c>
      <c r="E205" s="51">
        <f t="shared" si="14"/>
        <v>22590</v>
      </c>
      <c r="F205" s="51">
        <f t="shared" si="12"/>
        <v>27410</v>
      </c>
    </row>
    <row r="206" spans="1:6" ht="38.25">
      <c r="A206" s="47" t="s">
        <v>14</v>
      </c>
      <c r="B206" s="50" t="s">
        <v>71</v>
      </c>
      <c r="C206" s="60" t="s">
        <v>151</v>
      </c>
      <c r="D206" s="51">
        <f t="shared" si="14"/>
        <v>50000</v>
      </c>
      <c r="E206" s="51">
        <f t="shared" si="14"/>
        <v>22590</v>
      </c>
      <c r="F206" s="51">
        <f t="shared" si="12"/>
        <v>27410</v>
      </c>
    </row>
    <row r="207" spans="1:6" ht="51">
      <c r="A207" s="47" t="s">
        <v>15</v>
      </c>
      <c r="B207" s="50" t="s">
        <v>71</v>
      </c>
      <c r="C207" s="60" t="s">
        <v>150</v>
      </c>
      <c r="D207" s="51">
        <f>SUM(D210)</f>
        <v>50000</v>
      </c>
      <c r="E207" s="51">
        <f>SUM(E210)</f>
        <v>22590</v>
      </c>
      <c r="F207" s="51">
        <f t="shared" si="12"/>
        <v>27410</v>
      </c>
    </row>
    <row r="208" spans="1:6" ht="25.5">
      <c r="A208" s="72" t="s">
        <v>254</v>
      </c>
      <c r="B208" s="50" t="s">
        <v>71</v>
      </c>
      <c r="C208" s="60" t="s">
        <v>309</v>
      </c>
      <c r="D208" s="51">
        <f>SUM(D209)</f>
        <v>50000</v>
      </c>
      <c r="E208" s="51">
        <f>SUM(E209)</f>
        <v>22590</v>
      </c>
      <c r="F208" s="51">
        <f t="shared" si="12"/>
        <v>27410</v>
      </c>
    </row>
    <row r="209" spans="1:6" ht="25.5">
      <c r="A209" s="72" t="s">
        <v>255</v>
      </c>
      <c r="B209" s="50" t="s">
        <v>71</v>
      </c>
      <c r="C209" s="60" t="s">
        <v>310</v>
      </c>
      <c r="D209" s="51">
        <f>SUM(D210)</f>
        <v>50000</v>
      </c>
      <c r="E209" s="51">
        <f>SUM(E210)</f>
        <v>22590</v>
      </c>
      <c r="F209" s="51">
        <f t="shared" si="12"/>
        <v>27410</v>
      </c>
    </row>
    <row r="210" spans="1:6" ht="12.75">
      <c r="A210" s="47" t="s">
        <v>328</v>
      </c>
      <c r="B210" s="50" t="s">
        <v>71</v>
      </c>
      <c r="C210" s="60" t="s">
        <v>149</v>
      </c>
      <c r="D210" s="51">
        <v>50000</v>
      </c>
      <c r="E210" s="51">
        <v>22590</v>
      </c>
      <c r="F210" s="51">
        <f t="shared" si="12"/>
        <v>27410</v>
      </c>
    </row>
    <row r="211" spans="1:6" ht="25.5">
      <c r="A211" s="65" t="s">
        <v>27</v>
      </c>
      <c r="B211" s="44">
        <v>450</v>
      </c>
      <c r="C211" s="69" t="s">
        <v>48</v>
      </c>
      <c r="D211" s="66">
        <v>-282800</v>
      </c>
      <c r="E211" s="68" t="s">
        <v>515</v>
      </c>
      <c r="F211" s="70" t="s">
        <v>48</v>
      </c>
    </row>
  </sheetData>
  <sheetProtection/>
  <autoFilter ref="A4:F21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282800</v>
      </c>
      <c r="E5" s="53">
        <f>SUM(E6)</f>
        <v>-1890015.9900000002</v>
      </c>
      <c r="F5" s="53">
        <f>D5-E5</f>
        <v>2172815.99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282800</v>
      </c>
      <c r="E6" s="53">
        <f>SUM(E14+E10)</f>
        <v>-1890015.9900000002</v>
      </c>
      <c r="F6" s="53">
        <f>D6-E6</f>
        <v>2172815.99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-17249700</v>
      </c>
      <c r="E7" s="53">
        <f t="shared" si="0"/>
        <v>-15424385.35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-17249700</v>
      </c>
      <c r="E8" s="53">
        <f t="shared" si="0"/>
        <v>-15424385.35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-17249700</v>
      </c>
      <c r="E9" s="53">
        <f t="shared" si="0"/>
        <v>-15424385.35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-17249700</v>
      </c>
      <c r="E10" s="48">
        <v>-15424385.35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17532500</v>
      </c>
      <c r="E11" s="57">
        <f t="shared" si="1"/>
        <v>13534369.36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17532500</v>
      </c>
      <c r="E12" s="57">
        <f t="shared" si="1"/>
        <v>13534369.36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17532500</v>
      </c>
      <c r="E13" s="57">
        <f t="shared" si="1"/>
        <v>13534369.36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17532500</v>
      </c>
      <c r="E14" s="57">
        <v>13534369.36</v>
      </c>
      <c r="F14" s="55" t="s">
        <v>48</v>
      </c>
    </row>
    <row r="16" spans="1:3" ht="12.75">
      <c r="A16" s="27" t="s">
        <v>463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516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2023-11-03T08:29:17Z</dcterms:modified>
  <cp:category/>
  <cp:version/>
  <cp:contentType/>
  <cp:contentStatus/>
</cp:coreProperties>
</file>