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'доходы'!$A$13:$F$92</definedName>
    <definedName name="_xlnm._FilterDatabase" localSheetId="1" hidden="1">'расходы'!$A$4:$F$217</definedName>
  </definedNames>
  <calcPr fullCalcOnLoad="1"/>
</workbook>
</file>

<file path=xl/sharedStrings.xml><?xml version="1.0" encoding="utf-8"?>
<sst xmlns="http://schemas.openxmlformats.org/spreadsheetml/2006/main" count="948" uniqueCount="514">
  <si>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</si>
  <si>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</si>
  <si>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</si>
  <si>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</si>
  <si>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</si>
  <si>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</si>
  <si>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</si>
  <si>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</si>
  <si>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</si>
  <si>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</si>
  <si>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</si>
  <si>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</si>
  <si>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</si>
  <si>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</si>
  <si>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</si>
  <si>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</si>
  <si>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</si>
  <si>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</si>
  <si>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</si>
  <si>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</si>
  <si>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</si>
  <si>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</si>
  <si>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</si>
  <si>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</si>
  <si>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</si>
  <si>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</si>
  <si>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</si>
  <si>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</si>
  <si>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</si>
  <si>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</si>
  <si>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</si>
  <si>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</si>
  <si>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</si>
  <si>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</si>
  <si>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</si>
  <si>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</si>
  <si>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</si>
  <si>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</si>
  <si>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</si>
  <si>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</si>
  <si>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</si>
  <si>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</si>
  <si>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</si>
  <si>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</si>
  <si>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</si>
  <si>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</si>
  <si>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</si>
  <si>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</si>
  <si>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</si>
  <si>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</si>
  <si>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</si>
  <si>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</si>
  <si>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</si>
  <si>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</si>
  <si>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</si>
  <si>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</si>
  <si>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</si>
  <si>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</si>
  <si>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</si>
  <si>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</si>
  <si>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</si>
  <si>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</si>
  <si>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</si>
  <si>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</si>
  <si>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</si>
  <si>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</si>
  <si>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</si>
  <si>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</si>
  <si>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</si>
  <si>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</si>
  <si>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</si>
  <si>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</si>
  <si>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</si>
  <si>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</si>
  <si>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</si>
  <si>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</si>
  <si>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</si>
  <si>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</si>
  <si>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</si>
  <si>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</si>
  <si>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</si>
  <si>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</si>
  <si>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</si>
  <si>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</si>
  <si>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</si>
  <si>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</si>
  <si>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</si>
  <si>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</si>
  <si>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</si>
  <si>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</si>
  <si>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</si>
  <si>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</si>
  <si>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</si>
  <si>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</si>
  <si>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</si>
  <si>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</si>
  <si>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</si>
  <si>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</si>
  <si>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</si>
  <si>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</si>
  <si>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</si>
  <si>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</si>
  <si>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</si>
  <si>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</si>
  <si>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</si>
  <si>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</si>
  <si>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</si>
  <si>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</si>
  <si>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</si>
  <si>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</si>
  <si>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</si>
  <si>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</si>
  <si>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</si>
  <si>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</si>
  <si>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</si>
  <si>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</si>
  <si>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</si>
  <si>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</si>
  <si>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</si>
  <si>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</si>
  <si>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</si>
  <si>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</si>
  <si>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</si>
  <si>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</si>
  <si>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</si>
  <si>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</si>
  <si>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</si>
  <si>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</si>
  <si>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</si>
  <si>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</si>
  <si>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</si>
  <si>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</si>
  <si>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</si>
  <si>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</si>
  <si>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</si>
  <si>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</si>
  <si>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</si>
  <si>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</si>
  <si>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</si>
  <si>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</si>
  <si>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</si>
  <si>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</si>
  <si>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</si>
  <si>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</si>
  <si>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</si>
  <si>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</si>
  <si>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</si>
  <si>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</si>
  <si>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</si>
  <si>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</si>
  <si>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</si>
  <si>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</si>
  <si>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</si>
  <si>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</si>
  <si>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</si>
  <si>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</si>
  <si>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</si>
  <si>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</si>
  <si>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</si>
  <si>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</si>
  <si>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</si>
  <si>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</si>
  <si>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</si>
  <si>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</si>
  <si>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</si>
  <si>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</si>
  <si>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</si>
  <si>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</si>
  <si>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</si>
  <si>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</si>
  <si>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</si>
  <si>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</si>
  <si>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</si>
  <si>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</si>
  <si>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</si>
  <si>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</si>
  <si>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</si>
  <si>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</si>
  <si>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</si>
  <si>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</si>
  <si>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</si>
  <si>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</si>
  <si>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</si>
  <si>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</si>
  <si>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</si>
  <si>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</si>
  <si>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</si>
  <si>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</si>
  <si>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</si>
  <si>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</si>
  <si>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</si>
  <si>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</si>
  <si>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</si>
  <si>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</si>
  <si>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</si>
  <si>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</si>
  <si>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</si>
  <si>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</si>
  <si>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</si>
  <si>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</si>
  <si>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</si>
  <si>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</si>
  <si>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</si>
  <si>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</si>
  <si>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</si>
  <si>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</si>
  <si>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</si>
  <si>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</si>
  <si>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</si>
  <si>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</si>
  <si>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</si>
  <si>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</si>
  <si>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</si>
  <si>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</si>
  <si>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</si>
  <si>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</si>
  <si>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</si>
  <si>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</si>
  <si>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</si>
  <si>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</si>
  <si>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</si>
  <si>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</si>
  <si>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</si>
  <si>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</si>
  <si>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</si>
  <si>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</si>
  <si>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</si>
  <si>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</si>
  <si>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</si>
  <si>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</si>
  <si>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</si>
  <si>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</si>
  <si>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</si>
  <si>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</si>
  <si>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</si>
  <si>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</si>
  <si>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</si>
  <si>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</si>
  <si>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</si>
  <si>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</si>
  <si>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</si>
  <si>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</si>
  <si>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</si>
  <si>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</si>
  <si>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</si>
  <si>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</si>
  <si>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</si>
  <si>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</si>
  <si>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</si>
  <si>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</si>
  <si>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</si>
  <si>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</si>
  <si>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</si>
  <si>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</si>
  <si>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</si>
  <si>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</si>
  <si>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</si>
  <si>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</si>
  <si>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</si>
  <si>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</si>
  <si>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</si>
  <si>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</si>
  <si>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</si>
  <si>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</si>
  <si>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</si>
  <si>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</si>
  <si>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</si>
  <si>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</si>
  <si>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</si>
  <si>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</si>
  <si>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</si>
  <si>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</si>
  <si>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</si>
  <si>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</si>
  <si>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</si>
  <si>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</si>
  <si>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</si>
  <si>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</si>
  <si>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</si>
  <si>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</si>
  <si>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</si>
  <si>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</si>
  <si>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</si>
  <si>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</si>
  <si>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</si>
  <si>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</si>
  <si>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</si>
  <si>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</si>
  <si>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</si>
  <si>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</si>
  <si>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</si>
  <si>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</si>
  <si>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</si>
  <si>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</si>
  <si>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</si>
  <si>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</si>
  <si>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</si>
  <si>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</si>
  <si>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</si>
  <si>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</si>
  <si>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</si>
  <si>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</si>
  <si>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</si>
  <si>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</si>
  <si>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</si>
  <si>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</si>
  <si>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</si>
  <si>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</si>
  <si>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</si>
  <si>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</si>
  <si>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</si>
  <si>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</si>
  <si>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</si>
  <si>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</si>
  <si>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</si>
  <si>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</si>
  <si>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</si>
  <si>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</si>
  <si>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</si>
  <si>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</si>
  <si>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</si>
  <si>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</si>
  <si>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</si>
  <si>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</si>
  <si>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</si>
  <si>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</si>
  <si>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</si>
  <si>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</si>
  <si>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</si>
  <si>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</si>
  <si>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</si>
  <si>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</si>
  <si>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</si>
  <si>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</si>
  <si>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</si>
  <si>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</si>
  <si>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</si>
  <si>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</si>
  <si>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</si>
  <si>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</si>
  <si>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</si>
  <si>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</si>
  <si>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</si>
  <si>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</si>
  <si>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</si>
  <si>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</si>
  <si>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</si>
  <si>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</si>
  <si>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</si>
  <si>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</si>
  <si>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</si>
  <si>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</si>
  <si>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</si>
  <si>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</si>
  <si>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</si>
  <si>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</si>
  <si>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</si>
  <si>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</si>
  <si>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</si>
  <si>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</si>
  <si>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</si>
  <si>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</si>
  <si>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</si>
  <si>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</si>
  <si>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</si>
  <si>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</si>
  <si>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</si>
  <si>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</si>
  <si>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</si>
  <si>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</si>
  <si>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</si>
  <si>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</si>
  <si>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</si>
  <si>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</si>
  <si>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</si>
  <si>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</si>
  <si>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</si>
  <si>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</si>
  <si>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</si>
  <si>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</si>
  <si>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</si>
  <si>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</si>
  <si>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</si>
  <si>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</si>
  <si>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</si>
  <si>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</si>
  <si>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</si>
  <si>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</si>
  <si>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</si>
  <si>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</si>
  <si>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</si>
  <si>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</si>
  <si>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</si>
  <si>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</si>
  <si>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</si>
  <si>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</si>
  <si>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</si>
  <si>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</si>
  <si>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</si>
  <si>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</si>
  <si>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</si>
  <si>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</si>
  <si>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</si>
  <si>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</si>
  <si>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</si>
  <si>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</si>
  <si>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</si>
  <si>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</si>
  <si>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</si>
  <si>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</si>
  <si>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</si>
  <si>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</si>
  <si>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</si>
  <si>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</si>
  <si>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</si>
  <si>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</si>
  <si>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</si>
  <si>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</si>
  <si>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</si>
  <si>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</si>
  <si>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</si>
  <si>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</si>
  <si>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</si>
  <si>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</si>
  <si>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</si>
  <si>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</si>
  <si>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</si>
  <si>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</si>
  <si>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</si>
  <si>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</si>
  <si>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</si>
  <si>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</si>
  <si>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</si>
  <si>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</si>
  <si>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</si>
  <si>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</si>
  <si>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</si>
  <si>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</si>
  <si>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</si>
  <si>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</si>
  <si>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</si>
  <si>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</si>
  <si>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</si>
  <si>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</si>
  <si>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</si>
  <si>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</si>
  <si>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</si>
  <si>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</si>
  <si>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</si>
  <si>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</si>
  <si>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</si>
  <si>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</si>
  <si>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</si>
  <si>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</si>
  <si>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</si>
  <si>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</si>
  <si>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</si>
  <si>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</si>
  <si>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</si>
  <si>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</si>
  <si>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</si>
  <si>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</si>
  <si>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</si>
  <si>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</si>
  <si>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</si>
  <si>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</si>
  <si>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</si>
  <si>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</si>
  <si>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</si>
  <si>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</si>
  <si>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</si>
  <si>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</si>
  <si>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</si>
  <si>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</si>
  <si>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</si>
  <si>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</si>
  <si>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</si>
  <si>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</si>
  <si>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</si>
  <si>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</si>
  <si>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</si>
  <si>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</si>
  <si>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</si>
  <si>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</si>
  <si>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</si>
  <si>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</si>
  <si>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</si>
  <si>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</si>
  <si>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</si>
  <si>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</si>
  <si>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</si>
  <si>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</si>
  <si>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</si>
  <si>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</si>
  <si>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</si>
  <si>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951 0503 0720021440 243</t>
  </si>
  <si>
    <t>951 0503 11200L2990 000</t>
  </si>
  <si>
    <t>951 0503 11200L2990 200</t>
  </si>
  <si>
    <t>951 0503 11200L2990 240</t>
  </si>
  <si>
    <t>951 0503 11200L2990 243</t>
  </si>
  <si>
    <t>Прочая закупка товаров, работ и услуг в целях капитального ремонта государственного (муниципального) имущества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</si>
  <si>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</si>
  <si>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</si>
  <si>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</si>
  <si>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</si>
  <si>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</si>
  <si>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</si>
  <si>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</si>
  <si>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</si>
  <si>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</si>
  <si>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на 1 ноября  2022 года</t>
  </si>
  <si>
    <t>01.11.2022</t>
  </si>
  <si>
    <t>" 07 " ноября  2022 г.</t>
  </si>
  <si>
    <t>-578329,76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</si>
</sst>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E89" sqref="E8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510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511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SUM(D15+D75)</f>
        <v>20617400</v>
      </c>
      <c r="E14" s="48">
        <f>SUM(E15+E75)</f>
        <v>11841056.37</v>
      </c>
      <c r="F14" s="48">
        <f>D14-E14</f>
        <v>8776343.63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7095100</v>
      </c>
      <c r="E15" s="48">
        <f>SUM(E16+E32+E38+E53+E63+E67+E72+E57)</f>
        <v>3905127.23</v>
      </c>
      <c r="F15" s="48">
        <f>SUM(D15-E15)</f>
        <v>3189972.77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774500</v>
      </c>
      <c r="E16" s="48">
        <f>SUM(E17)</f>
        <v>660642.96</v>
      </c>
      <c r="F16" s="48">
        <f aca="true" t="shared" si="0" ref="F16:F52">SUM(D16-E16)</f>
        <v>113857.04000000004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774500</v>
      </c>
      <c r="E17" s="48">
        <f>SUM(E18+E25+E22+E29)</f>
        <v>660642.96</v>
      </c>
      <c r="F17" s="48">
        <f t="shared" si="0"/>
        <v>113857.04000000004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774500</v>
      </c>
      <c r="E18" s="48">
        <f>SUM(E19+E21+E20)</f>
        <v>569593.1099999999</v>
      </c>
      <c r="F18" s="48">
        <f t="shared" si="0"/>
        <v>204906.89000000013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774500</v>
      </c>
      <c r="E19" s="48">
        <v>569232.47</v>
      </c>
      <c r="F19" s="48">
        <f t="shared" si="0"/>
        <v>205267.53000000003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41.82</v>
      </c>
      <c r="F20" s="48">
        <f>SUM(D20-E20)</f>
        <v>-41.82</v>
      </c>
    </row>
    <row r="21" spans="1:6" ht="63.75">
      <c r="A21" s="47" t="s">
        <v>117</v>
      </c>
      <c r="B21" s="47" t="s">
        <v>110</v>
      </c>
      <c r="C21" s="47" t="s">
        <v>508</v>
      </c>
      <c r="D21" s="48">
        <v>0</v>
      </c>
      <c r="E21" s="48">
        <v>318.82</v>
      </c>
      <c r="F21" s="48">
        <f t="shared" si="0"/>
        <v>-318.82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1940.92</v>
      </c>
      <c r="F22" s="48">
        <f aca="true" t="shared" si="1" ref="F22:F31">SUM(D22-E22)</f>
        <v>-1940.92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1925.92</v>
      </c>
      <c r="F23" s="48">
        <f t="shared" si="1"/>
        <v>-1925.92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36878.93</v>
      </c>
      <c r="F25" s="48">
        <f t="shared" si="1"/>
        <v>-36878.93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34381.41</v>
      </c>
      <c r="F26" s="48">
        <f t="shared" si="1"/>
        <v>-34381.41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1383.18</v>
      </c>
      <c r="F27" s="48">
        <f t="shared" si="1"/>
        <v>-1383.18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1114.34</v>
      </c>
      <c r="F28" s="48">
        <f t="shared" si="1"/>
        <v>-1114.34</v>
      </c>
    </row>
    <row r="29" spans="1:6" ht="40.5" customHeight="1">
      <c r="A29" s="47" t="s">
        <v>486</v>
      </c>
      <c r="B29" s="47" t="s">
        <v>110</v>
      </c>
      <c r="C29" s="47" t="s">
        <v>483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487</v>
      </c>
      <c r="B30" s="47" t="s">
        <v>110</v>
      </c>
      <c r="C30" s="47" t="s">
        <v>484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487</v>
      </c>
      <c r="B31" s="47" t="s">
        <v>110</v>
      </c>
      <c r="C31" s="47" t="s">
        <v>485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364</v>
      </c>
      <c r="D32" s="48">
        <f>SUM(D33)</f>
        <v>2300000</v>
      </c>
      <c r="E32" s="48">
        <f>SUM(E33)</f>
        <v>1082696.7000000002</v>
      </c>
      <c r="F32" s="48">
        <f t="shared" si="0"/>
        <v>1217303.2999999998</v>
      </c>
    </row>
    <row r="33" spans="1:6" ht="12.75">
      <c r="A33" s="47" t="s">
        <v>35</v>
      </c>
      <c r="B33" s="47" t="s">
        <v>110</v>
      </c>
      <c r="C33" s="47" t="s">
        <v>365</v>
      </c>
      <c r="D33" s="58">
        <f>SUM(D34)</f>
        <v>2300000</v>
      </c>
      <c r="E33" s="48">
        <f>SUM(E34)</f>
        <v>1082696.7000000002</v>
      </c>
      <c r="F33" s="48">
        <f t="shared" si="0"/>
        <v>1217303.2999999998</v>
      </c>
    </row>
    <row r="34" spans="1:6" ht="12.75">
      <c r="A34" s="47" t="s">
        <v>35</v>
      </c>
      <c r="B34" s="47" t="s">
        <v>110</v>
      </c>
      <c r="C34" s="47" t="s">
        <v>366</v>
      </c>
      <c r="D34" s="58">
        <f>SUM(D35)</f>
        <v>2300000</v>
      </c>
      <c r="E34" s="48">
        <f>SUM(E35+E36+E37)</f>
        <v>1082696.7000000002</v>
      </c>
      <c r="F34" s="48">
        <f t="shared" si="0"/>
        <v>1217303.2999999998</v>
      </c>
    </row>
    <row r="35" spans="1:6" ht="12.75">
      <c r="A35" s="47" t="s">
        <v>35</v>
      </c>
      <c r="B35" s="47" t="s">
        <v>110</v>
      </c>
      <c r="C35" s="47" t="s">
        <v>367</v>
      </c>
      <c r="D35" s="58">
        <v>2300000</v>
      </c>
      <c r="E35" s="48">
        <v>1077602.11</v>
      </c>
      <c r="F35" s="48">
        <f t="shared" si="0"/>
        <v>1222397.89</v>
      </c>
    </row>
    <row r="36" spans="1:6" ht="12.75">
      <c r="A36" s="47" t="s">
        <v>35</v>
      </c>
      <c r="B36" s="47" t="s">
        <v>110</v>
      </c>
      <c r="C36" s="47" t="s">
        <v>368</v>
      </c>
      <c r="D36" s="58">
        <v>0</v>
      </c>
      <c r="E36" s="48">
        <v>5094.59</v>
      </c>
      <c r="F36" s="48">
        <f>SUM(D36-E36)</f>
        <v>-5094.59</v>
      </c>
    </row>
    <row r="37" spans="1:6" ht="12.75">
      <c r="A37" s="47" t="s">
        <v>35</v>
      </c>
      <c r="B37" s="47" t="s">
        <v>110</v>
      </c>
      <c r="C37" s="47" t="s">
        <v>369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370</v>
      </c>
      <c r="D38" s="48">
        <f>SUM(D39+D43)</f>
        <v>3900200</v>
      </c>
      <c r="E38" s="48">
        <f>SUM(E39+E43)</f>
        <v>2135726.98</v>
      </c>
      <c r="F38" s="48">
        <f t="shared" si="0"/>
        <v>1764473.02</v>
      </c>
    </row>
    <row r="39" spans="1:6" ht="12.75">
      <c r="A39" s="47" t="s">
        <v>36</v>
      </c>
      <c r="B39" s="47" t="s">
        <v>110</v>
      </c>
      <c r="C39" s="47" t="s">
        <v>371</v>
      </c>
      <c r="D39" s="48">
        <f>SUM(D40)</f>
        <v>420200</v>
      </c>
      <c r="E39" s="48">
        <f>SUM(E40)</f>
        <v>50883.950000000004</v>
      </c>
      <c r="F39" s="48">
        <f t="shared" si="0"/>
        <v>369316.05</v>
      </c>
    </row>
    <row r="40" spans="1:6" ht="38.25">
      <c r="A40" s="47" t="s">
        <v>220</v>
      </c>
      <c r="B40" s="47" t="s">
        <v>110</v>
      </c>
      <c r="C40" s="47" t="s">
        <v>372</v>
      </c>
      <c r="D40" s="48">
        <f>SUM(D41)</f>
        <v>420200</v>
      </c>
      <c r="E40" s="48">
        <f>SUM(E41+E42)</f>
        <v>50883.950000000004</v>
      </c>
      <c r="F40" s="48">
        <f t="shared" si="0"/>
        <v>369316.05</v>
      </c>
    </row>
    <row r="41" spans="1:6" ht="38.25">
      <c r="A41" s="47" t="s">
        <v>220</v>
      </c>
      <c r="B41" s="47" t="s">
        <v>110</v>
      </c>
      <c r="C41" s="47" t="s">
        <v>373</v>
      </c>
      <c r="D41" s="58">
        <v>420200</v>
      </c>
      <c r="E41" s="48">
        <v>55504.44</v>
      </c>
      <c r="F41" s="48">
        <f t="shared" si="0"/>
        <v>364695.56</v>
      </c>
    </row>
    <row r="42" spans="1:6" ht="38.25">
      <c r="A42" s="47" t="s">
        <v>220</v>
      </c>
      <c r="B42" s="47" t="s">
        <v>110</v>
      </c>
      <c r="C42" s="47" t="s">
        <v>374</v>
      </c>
      <c r="D42" s="58">
        <v>0</v>
      </c>
      <c r="E42" s="48">
        <v>-4620.49</v>
      </c>
      <c r="F42" s="48">
        <f>SUM(D42-E42)</f>
        <v>4620.49</v>
      </c>
    </row>
    <row r="43" spans="1:6" ht="12.75">
      <c r="A43" s="47" t="s">
        <v>18</v>
      </c>
      <c r="B43" s="47" t="s">
        <v>110</v>
      </c>
      <c r="C43" s="47" t="s">
        <v>375</v>
      </c>
      <c r="D43" s="48">
        <f>SUM(D44+D48)</f>
        <v>3480000</v>
      </c>
      <c r="E43" s="48">
        <f>SUM(E44+E48)</f>
        <v>2084843.0299999998</v>
      </c>
      <c r="F43" s="48">
        <f t="shared" si="0"/>
        <v>1395156.9700000002</v>
      </c>
    </row>
    <row r="44" spans="1:6" ht="12.75">
      <c r="A44" s="47" t="s">
        <v>165</v>
      </c>
      <c r="B44" s="47" t="s">
        <v>110</v>
      </c>
      <c r="C44" s="47" t="s">
        <v>376</v>
      </c>
      <c r="D44" s="48">
        <f>SUM(D45)</f>
        <v>1010000</v>
      </c>
      <c r="E44" s="48">
        <f>SUM(E45)</f>
        <v>988560.2699999999</v>
      </c>
      <c r="F44" s="48">
        <f t="shared" si="0"/>
        <v>21439.730000000098</v>
      </c>
    </row>
    <row r="45" spans="1:6" ht="25.5">
      <c r="A45" s="47" t="s">
        <v>221</v>
      </c>
      <c r="B45" s="47" t="s">
        <v>110</v>
      </c>
      <c r="C45" s="47" t="s">
        <v>377</v>
      </c>
      <c r="D45" s="48">
        <f>SUM(D46)</f>
        <v>1010000</v>
      </c>
      <c r="E45" s="48">
        <f>SUM(E46+E47)</f>
        <v>988560.2699999999</v>
      </c>
      <c r="F45" s="48">
        <f t="shared" si="0"/>
        <v>21439.730000000098</v>
      </c>
    </row>
    <row r="46" spans="1:6" ht="25.5">
      <c r="A46" s="47" t="s">
        <v>221</v>
      </c>
      <c r="B46" s="47" t="s">
        <v>110</v>
      </c>
      <c r="C46" s="47" t="s">
        <v>378</v>
      </c>
      <c r="D46" s="48">
        <v>1010000</v>
      </c>
      <c r="E46" s="48">
        <v>988533.94</v>
      </c>
      <c r="F46" s="48">
        <f t="shared" si="0"/>
        <v>21466.060000000056</v>
      </c>
    </row>
    <row r="47" spans="1:6" ht="25.5">
      <c r="A47" s="47" t="s">
        <v>221</v>
      </c>
      <c r="B47" s="47" t="s">
        <v>110</v>
      </c>
      <c r="C47" s="47" t="s">
        <v>379</v>
      </c>
      <c r="D47" s="48">
        <v>0</v>
      </c>
      <c r="E47" s="48">
        <v>26.33</v>
      </c>
      <c r="F47" s="48">
        <f t="shared" si="0"/>
        <v>-26.33</v>
      </c>
    </row>
    <row r="48" spans="1:6" ht="12.75">
      <c r="A48" s="47" t="s">
        <v>166</v>
      </c>
      <c r="B48" s="47" t="s">
        <v>110</v>
      </c>
      <c r="C48" s="47" t="s">
        <v>380</v>
      </c>
      <c r="D48" s="48">
        <f>SUM(D49)</f>
        <v>2470000</v>
      </c>
      <c r="E48" s="48">
        <f>SUM(E49)</f>
        <v>1096282.76</v>
      </c>
      <c r="F48" s="48">
        <f t="shared" si="0"/>
        <v>1373717.24</v>
      </c>
    </row>
    <row r="49" spans="1:6" ht="26.25" customHeight="1">
      <c r="A49" s="47" t="s">
        <v>222</v>
      </c>
      <c r="B49" s="47" t="s">
        <v>110</v>
      </c>
      <c r="C49" s="47" t="s">
        <v>381</v>
      </c>
      <c r="D49" s="48">
        <f>SUM(D50)</f>
        <v>2470000</v>
      </c>
      <c r="E49" s="48">
        <f>SUM(E50+E51+E52)</f>
        <v>1096282.76</v>
      </c>
      <c r="F49" s="48">
        <f t="shared" si="0"/>
        <v>1373717.24</v>
      </c>
    </row>
    <row r="50" spans="1:6" ht="25.5" customHeight="1">
      <c r="A50" s="47" t="s">
        <v>222</v>
      </c>
      <c r="B50" s="47" t="s">
        <v>110</v>
      </c>
      <c r="C50" s="47" t="s">
        <v>382</v>
      </c>
      <c r="D50" s="48">
        <v>2470000</v>
      </c>
      <c r="E50" s="48">
        <v>1090703.31</v>
      </c>
      <c r="F50" s="48">
        <f t="shared" si="0"/>
        <v>1379296.69</v>
      </c>
    </row>
    <row r="51" spans="1:6" ht="25.5" customHeight="1">
      <c r="A51" s="47" t="s">
        <v>222</v>
      </c>
      <c r="B51" s="47" t="s">
        <v>110</v>
      </c>
      <c r="C51" s="47" t="s">
        <v>383</v>
      </c>
      <c r="D51" s="58">
        <v>0</v>
      </c>
      <c r="E51" s="48">
        <v>5763.02</v>
      </c>
      <c r="F51" s="48">
        <f t="shared" si="0"/>
        <v>-5763.02</v>
      </c>
    </row>
    <row r="52" spans="1:6" ht="25.5" customHeight="1">
      <c r="A52" s="47" t="s">
        <v>222</v>
      </c>
      <c r="B52" s="47" t="s">
        <v>110</v>
      </c>
      <c r="C52" s="47" t="s">
        <v>501</v>
      </c>
      <c r="D52" s="58">
        <v>0</v>
      </c>
      <c r="E52" s="48">
        <v>-183.57</v>
      </c>
      <c r="F52" s="48">
        <f t="shared" si="0"/>
        <v>183.57</v>
      </c>
    </row>
    <row r="53" spans="1:6" ht="12.75">
      <c r="A53" s="47" t="s">
        <v>58</v>
      </c>
      <c r="B53" s="47" t="s">
        <v>110</v>
      </c>
      <c r="C53" s="47" t="s">
        <v>384</v>
      </c>
      <c r="D53" s="48">
        <f aca="true" t="shared" si="2" ref="D53:E57">SUM(D54)</f>
        <v>20800</v>
      </c>
      <c r="E53" s="48">
        <f t="shared" si="2"/>
        <v>18500</v>
      </c>
      <c r="F53" s="48">
        <f aca="true" t="shared" si="3" ref="F53:F62">SUM(D53-E53)</f>
        <v>2300</v>
      </c>
    </row>
    <row r="54" spans="1:6" ht="38.25">
      <c r="A54" s="47" t="s">
        <v>47</v>
      </c>
      <c r="B54" s="47" t="s">
        <v>110</v>
      </c>
      <c r="C54" s="47" t="s">
        <v>385</v>
      </c>
      <c r="D54" s="48">
        <f t="shared" si="2"/>
        <v>20800</v>
      </c>
      <c r="E54" s="48">
        <f t="shared" si="2"/>
        <v>18500</v>
      </c>
      <c r="F54" s="48">
        <f t="shared" si="3"/>
        <v>2300</v>
      </c>
    </row>
    <row r="55" spans="1:6" ht="63.75">
      <c r="A55" s="47" t="s">
        <v>313</v>
      </c>
      <c r="B55" s="47" t="s">
        <v>110</v>
      </c>
      <c r="C55" s="47" t="s">
        <v>386</v>
      </c>
      <c r="D55" s="48">
        <f t="shared" si="2"/>
        <v>20800</v>
      </c>
      <c r="E55" s="48">
        <f>SUM(E56)</f>
        <v>18500</v>
      </c>
      <c r="F55" s="48">
        <f t="shared" si="3"/>
        <v>2300</v>
      </c>
    </row>
    <row r="56" spans="1:6" ht="63.75">
      <c r="A56" s="47" t="s">
        <v>313</v>
      </c>
      <c r="B56" s="47" t="s">
        <v>110</v>
      </c>
      <c r="C56" s="47" t="s">
        <v>387</v>
      </c>
      <c r="D56" s="48">
        <v>20800</v>
      </c>
      <c r="E56" s="48">
        <v>18500</v>
      </c>
      <c r="F56" s="48">
        <f t="shared" si="3"/>
        <v>2300</v>
      </c>
    </row>
    <row r="57" spans="1:6" ht="25.5">
      <c r="A57" s="47" t="s">
        <v>348</v>
      </c>
      <c r="B57" s="47" t="s">
        <v>110</v>
      </c>
      <c r="C57" s="47" t="s">
        <v>388</v>
      </c>
      <c r="D57" s="48">
        <f t="shared" si="2"/>
        <v>0</v>
      </c>
      <c r="E57" s="48">
        <f>SUM(E58)</f>
        <v>-139.41000000000003</v>
      </c>
      <c r="F57" s="48">
        <f t="shared" si="3"/>
        <v>139.41000000000003</v>
      </c>
    </row>
    <row r="58" spans="1:6" ht="12.75">
      <c r="A58" s="47" t="s">
        <v>349</v>
      </c>
      <c r="B58" s="47" t="s">
        <v>110</v>
      </c>
      <c r="C58" s="47" t="s">
        <v>389</v>
      </c>
      <c r="D58" s="48">
        <f>SUM(D59)</f>
        <v>0</v>
      </c>
      <c r="E58" s="48">
        <f>SUM(E59)</f>
        <v>-139.41000000000003</v>
      </c>
      <c r="F58" s="48">
        <f t="shared" si="3"/>
        <v>139.41000000000003</v>
      </c>
    </row>
    <row r="59" spans="1:6" ht="25.5">
      <c r="A59" s="47" t="s">
        <v>350</v>
      </c>
      <c r="B59" s="47" t="s">
        <v>110</v>
      </c>
      <c r="C59" s="47" t="s">
        <v>390</v>
      </c>
      <c r="D59" s="48">
        <f>SUM(D60)</f>
        <v>0</v>
      </c>
      <c r="E59" s="48">
        <f>SUM(E60)</f>
        <v>-139.41000000000003</v>
      </c>
      <c r="F59" s="48">
        <f t="shared" si="3"/>
        <v>139.41000000000003</v>
      </c>
    </row>
    <row r="60" spans="1:6" ht="30" customHeight="1">
      <c r="A60" s="47" t="s">
        <v>351</v>
      </c>
      <c r="B60" s="47" t="s">
        <v>110</v>
      </c>
      <c r="C60" s="47" t="s">
        <v>391</v>
      </c>
      <c r="D60" s="48">
        <f>SUM(D61)</f>
        <v>0</v>
      </c>
      <c r="E60" s="48">
        <f>SUM(E61+E62)</f>
        <v>-139.41000000000003</v>
      </c>
      <c r="F60" s="48">
        <f t="shared" si="3"/>
        <v>139.41000000000003</v>
      </c>
    </row>
    <row r="61" spans="1:6" ht="30" customHeight="1">
      <c r="A61" s="61" t="s">
        <v>415</v>
      </c>
      <c r="B61" s="47" t="s">
        <v>110</v>
      </c>
      <c r="C61" s="61" t="s">
        <v>414</v>
      </c>
      <c r="D61" s="48">
        <v>0</v>
      </c>
      <c r="E61" s="48">
        <v>-139.33</v>
      </c>
      <c r="F61" s="48">
        <f t="shared" si="3"/>
        <v>139.33</v>
      </c>
    </row>
    <row r="62" spans="1:6" ht="30.75" customHeight="1">
      <c r="A62" s="61" t="s">
        <v>415</v>
      </c>
      <c r="B62" s="47" t="s">
        <v>110</v>
      </c>
      <c r="C62" s="61" t="s">
        <v>502</v>
      </c>
      <c r="D62" s="48">
        <v>0</v>
      </c>
      <c r="E62" s="48">
        <v>-0.08</v>
      </c>
      <c r="F62" s="48">
        <f t="shared" si="3"/>
        <v>0.08</v>
      </c>
    </row>
    <row r="63" spans="1:6" ht="25.5">
      <c r="A63" s="47" t="s">
        <v>139</v>
      </c>
      <c r="B63" s="47" t="s">
        <v>110</v>
      </c>
      <c r="C63" s="47" t="s">
        <v>392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393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394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395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13000</v>
      </c>
      <c r="E67" s="48">
        <f>SUM(E70+E68)</f>
        <v>7700</v>
      </c>
      <c r="F67" s="48">
        <f>SUM(F70)</f>
        <v>0</v>
      </c>
    </row>
    <row r="68" spans="1:6" ht="38.25">
      <c r="A68" s="47" t="s">
        <v>407</v>
      </c>
      <c r="B68" s="47"/>
      <c r="C68" s="47" t="s">
        <v>408</v>
      </c>
      <c r="D68" s="48">
        <f>SUM(D69)</f>
        <v>13000</v>
      </c>
      <c r="E68" s="48">
        <f>SUM(E69)</f>
        <v>7700</v>
      </c>
      <c r="F68" s="48">
        <f aca="true" t="shared" si="5" ref="F68:F91">SUM(D68-E68)</f>
        <v>5300</v>
      </c>
    </row>
    <row r="69" spans="1:6" ht="51">
      <c r="A69" s="47" t="s">
        <v>410</v>
      </c>
      <c r="B69" s="47"/>
      <c r="C69" s="47" t="s">
        <v>409</v>
      </c>
      <c r="D69" s="48">
        <v>13000</v>
      </c>
      <c r="E69" s="48">
        <v>7700</v>
      </c>
      <c r="F69" s="48">
        <f t="shared" si="5"/>
        <v>5300</v>
      </c>
    </row>
    <row r="70" spans="1:6" ht="25.5">
      <c r="A70" s="74" t="s">
        <v>411</v>
      </c>
      <c r="B70" s="47" t="s">
        <v>110</v>
      </c>
      <c r="C70" s="61" t="s">
        <v>412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7.5">
      <c r="A71" s="61" t="s">
        <v>413</v>
      </c>
      <c r="B71" s="47" t="s">
        <v>110</v>
      </c>
      <c r="C71" s="47" t="s">
        <v>406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336</v>
      </c>
      <c r="B72" s="47" t="s">
        <v>110</v>
      </c>
      <c r="C72" s="47" t="s">
        <v>333</v>
      </c>
      <c r="D72" s="48">
        <f>SUM(D73)</f>
        <v>0</v>
      </c>
      <c r="E72" s="48">
        <f>SUM(E73)</f>
        <v>0</v>
      </c>
      <c r="F72" s="48">
        <f t="shared" si="5"/>
        <v>0</v>
      </c>
    </row>
    <row r="73" spans="1:6" ht="12.75">
      <c r="A73" s="47" t="s">
        <v>337</v>
      </c>
      <c r="B73" s="47" t="s">
        <v>110</v>
      </c>
      <c r="C73" s="47" t="s">
        <v>334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25.5">
      <c r="A74" s="47" t="s">
        <v>338</v>
      </c>
      <c r="B74" s="47" t="s">
        <v>110</v>
      </c>
      <c r="C74" s="47" t="s">
        <v>335</v>
      </c>
      <c r="D74" s="48">
        <v>0</v>
      </c>
      <c r="E74" s="48">
        <v>0</v>
      </c>
      <c r="F74" s="48">
        <f t="shared" si="5"/>
        <v>0</v>
      </c>
    </row>
    <row r="75" spans="1:6" ht="12.75">
      <c r="A75" s="47" t="s">
        <v>59</v>
      </c>
      <c r="B75" s="47" t="s">
        <v>110</v>
      </c>
      <c r="C75" s="47" t="s">
        <v>396</v>
      </c>
      <c r="D75" s="48">
        <f>SUM(D76)</f>
        <v>13522300</v>
      </c>
      <c r="E75" s="48">
        <f>SUM(E76)</f>
        <v>7935929.14</v>
      </c>
      <c r="F75" s="48">
        <f t="shared" si="5"/>
        <v>5586370.86</v>
      </c>
    </row>
    <row r="76" spans="1:6" ht="25.5">
      <c r="A76" s="47" t="s">
        <v>60</v>
      </c>
      <c r="B76" s="47" t="s">
        <v>110</v>
      </c>
      <c r="C76" s="47" t="s">
        <v>397</v>
      </c>
      <c r="D76" s="48">
        <f>SUM(D77+D85+D90+D82)</f>
        <v>13522300</v>
      </c>
      <c r="E76" s="48">
        <f>SUM(E77+E85+E90+E82)</f>
        <v>7935929.14</v>
      </c>
      <c r="F76" s="48">
        <f t="shared" si="5"/>
        <v>5586370.86</v>
      </c>
    </row>
    <row r="77" spans="1:6" ht="25.5">
      <c r="A77" s="47" t="s">
        <v>224</v>
      </c>
      <c r="B77" s="47" t="s">
        <v>110</v>
      </c>
      <c r="C77" s="47" t="s">
        <v>494</v>
      </c>
      <c r="D77" s="48">
        <f>SUM(D78+D80)</f>
        <v>8276400</v>
      </c>
      <c r="E77" s="48">
        <f>SUM(E78+E80)</f>
        <v>7747800</v>
      </c>
      <c r="F77" s="48">
        <f t="shared" si="5"/>
        <v>528600</v>
      </c>
    </row>
    <row r="78" spans="1:6" ht="12.75">
      <c r="A78" s="47" t="s">
        <v>472</v>
      </c>
      <c r="B78" s="47" t="s">
        <v>110</v>
      </c>
      <c r="C78" s="47" t="s">
        <v>470</v>
      </c>
      <c r="D78" s="48">
        <f>SUM(D79)</f>
        <v>7928800</v>
      </c>
      <c r="E78" s="48">
        <f>SUM(E79)</f>
        <v>7400200</v>
      </c>
      <c r="F78" s="48">
        <f t="shared" si="5"/>
        <v>528600</v>
      </c>
    </row>
    <row r="79" spans="1:6" ht="38.25">
      <c r="A79" s="47" t="s">
        <v>471</v>
      </c>
      <c r="B79" s="47" t="s">
        <v>110</v>
      </c>
      <c r="C79" s="47" t="s">
        <v>469</v>
      </c>
      <c r="D79" s="48">
        <v>7928800</v>
      </c>
      <c r="E79" s="48">
        <v>7400200</v>
      </c>
      <c r="F79" s="48">
        <f t="shared" si="5"/>
        <v>528600</v>
      </c>
    </row>
    <row r="80" spans="1:6" ht="25.5">
      <c r="A80" s="47" t="s">
        <v>505</v>
      </c>
      <c r="B80" s="47" t="s">
        <v>110</v>
      </c>
      <c r="C80" s="47" t="s">
        <v>503</v>
      </c>
      <c r="D80" s="48">
        <f>SUM(D81)</f>
        <v>347600</v>
      </c>
      <c r="E80" s="48">
        <f>SUM(E81)</f>
        <v>347600</v>
      </c>
      <c r="F80" s="48">
        <f t="shared" si="5"/>
        <v>0</v>
      </c>
    </row>
    <row r="81" spans="1:6" ht="25.5">
      <c r="A81" s="47" t="s">
        <v>506</v>
      </c>
      <c r="B81" s="47" t="s">
        <v>110</v>
      </c>
      <c r="C81" s="47" t="s">
        <v>504</v>
      </c>
      <c r="D81" s="48">
        <v>347600</v>
      </c>
      <c r="E81" s="48">
        <v>347600</v>
      </c>
      <c r="F81" s="48">
        <f t="shared" si="5"/>
        <v>0</v>
      </c>
    </row>
    <row r="82" spans="1:6" ht="25.5">
      <c r="A82" s="47" t="s">
        <v>491</v>
      </c>
      <c r="B82" s="47" t="s">
        <v>110</v>
      </c>
      <c r="C82" s="47" t="s">
        <v>488</v>
      </c>
      <c r="D82" s="48">
        <f>SUM(D83)</f>
        <v>4949900</v>
      </c>
      <c r="E82" s="48">
        <f>SUM(E83)</f>
        <v>0</v>
      </c>
      <c r="F82" s="48">
        <f t="shared" si="5"/>
        <v>4949900</v>
      </c>
    </row>
    <row r="83" spans="1:6" ht="63.75">
      <c r="A83" s="47" t="s">
        <v>493</v>
      </c>
      <c r="B83" s="47" t="s">
        <v>110</v>
      </c>
      <c r="C83" s="47" t="s">
        <v>489</v>
      </c>
      <c r="D83" s="48">
        <f>SUM(D84)</f>
        <v>4949900</v>
      </c>
      <c r="E83" s="48">
        <f>SUM(E84)</f>
        <v>0</v>
      </c>
      <c r="F83" s="48">
        <f t="shared" si="5"/>
        <v>4949900</v>
      </c>
    </row>
    <row r="84" spans="1:6" ht="63.75">
      <c r="A84" s="47" t="s">
        <v>492</v>
      </c>
      <c r="B84" s="47" t="s">
        <v>110</v>
      </c>
      <c r="C84" s="47" t="s">
        <v>490</v>
      </c>
      <c r="D84" s="75">
        <v>4949900</v>
      </c>
      <c r="E84" s="48">
        <v>0</v>
      </c>
      <c r="F84" s="48">
        <f t="shared" si="5"/>
        <v>4949900</v>
      </c>
    </row>
    <row r="85" spans="1:6" ht="25.5">
      <c r="A85" s="47" t="s">
        <v>225</v>
      </c>
      <c r="B85" s="47" t="s">
        <v>110</v>
      </c>
      <c r="C85" s="47" t="s">
        <v>398</v>
      </c>
      <c r="D85" s="48">
        <f>SUM(D88+D86)</f>
        <v>255600</v>
      </c>
      <c r="E85" s="48">
        <f>SUM(E88+E86)</f>
        <v>188129.14</v>
      </c>
      <c r="F85" s="48">
        <f t="shared" si="5"/>
        <v>67470.85999999999</v>
      </c>
    </row>
    <row r="86" spans="1:6" ht="30" customHeight="1">
      <c r="A86" s="47" t="s">
        <v>226</v>
      </c>
      <c r="B86" s="47" t="s">
        <v>110</v>
      </c>
      <c r="C86" s="47" t="s">
        <v>399</v>
      </c>
      <c r="D86" s="48">
        <v>200</v>
      </c>
      <c r="E86" s="48">
        <f>SUM(E87)</f>
        <v>200</v>
      </c>
      <c r="F86" s="48">
        <f>SUM(D86-E86)</f>
        <v>0</v>
      </c>
    </row>
    <row r="87" spans="1:6" ht="38.25">
      <c r="A87" s="47" t="s">
        <v>227</v>
      </c>
      <c r="B87" s="47" t="s">
        <v>110</v>
      </c>
      <c r="C87" s="47" t="s">
        <v>400</v>
      </c>
      <c r="D87" s="48">
        <v>200</v>
      </c>
      <c r="E87" s="48">
        <v>200</v>
      </c>
      <c r="F87" s="48">
        <f>SUM(D87-E87)</f>
        <v>0</v>
      </c>
    </row>
    <row r="88" spans="1:6" ht="38.25">
      <c r="A88" s="47" t="s">
        <v>474</v>
      </c>
      <c r="B88" s="47" t="s">
        <v>110</v>
      </c>
      <c r="C88" s="47" t="s">
        <v>401</v>
      </c>
      <c r="D88" s="48">
        <f>SUM(D89)</f>
        <v>255400</v>
      </c>
      <c r="E88" s="48">
        <f>SUM(E89)</f>
        <v>187929.14</v>
      </c>
      <c r="F88" s="48">
        <f t="shared" si="5"/>
        <v>67470.85999999999</v>
      </c>
    </row>
    <row r="89" spans="1:6" ht="51">
      <c r="A89" s="47" t="s">
        <v>473</v>
      </c>
      <c r="B89" s="47" t="s">
        <v>110</v>
      </c>
      <c r="C89" s="47" t="s">
        <v>402</v>
      </c>
      <c r="D89" s="48">
        <v>255400</v>
      </c>
      <c r="E89" s="48">
        <v>187929.14</v>
      </c>
      <c r="F89" s="48">
        <f t="shared" si="5"/>
        <v>67470.85999999999</v>
      </c>
    </row>
    <row r="90" spans="1:6" ht="12.75">
      <c r="A90" s="47" t="s">
        <v>69</v>
      </c>
      <c r="B90" s="47" t="s">
        <v>110</v>
      </c>
      <c r="C90" s="47" t="s">
        <v>403</v>
      </c>
      <c r="D90" s="48">
        <f>SUM(D91)</f>
        <v>40400</v>
      </c>
      <c r="E90" s="48">
        <f>SUM(E91)</f>
        <v>0</v>
      </c>
      <c r="F90" s="48">
        <f t="shared" si="5"/>
        <v>40400</v>
      </c>
    </row>
    <row r="91" spans="1:6" ht="51">
      <c r="A91" s="47" t="s">
        <v>130</v>
      </c>
      <c r="B91" s="47" t="s">
        <v>110</v>
      </c>
      <c r="C91" s="47" t="s">
        <v>404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63.75">
      <c r="A92" s="47" t="s">
        <v>228</v>
      </c>
      <c r="B92" s="47" t="s">
        <v>110</v>
      </c>
      <c r="C92" s="47" t="s">
        <v>405</v>
      </c>
      <c r="D92" s="48">
        <v>40400</v>
      </c>
      <c r="E92" s="48">
        <v>0</v>
      </c>
      <c r="F92" s="48">
        <f>SUM(D92-E92)</f>
        <v>40400</v>
      </c>
    </row>
  </sheetData>
  <sheetProtection/>
  <autoFilter ref="A13:F9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8"/>
  <sheetViews>
    <sheetView zoomScalePageLayoutView="0" workbookViewId="0" topLeftCell="A1">
      <selection activeCell="E146" sqref="E146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22463000</v>
      </c>
      <c r="E5" s="51">
        <f>SUM(E6)</f>
        <v>12419386.129999999</v>
      </c>
      <c r="F5" s="51">
        <f aca="true" t="shared" si="0" ref="F5:F14">SUM(D5-E5)</f>
        <v>10043613.870000001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SUM(D7+D67+D76+D123+D171+D178+D203+D210)</f>
        <v>22463000</v>
      </c>
      <c r="E6" s="51">
        <f>SUM(E7+E67+E76+E123+E171+E178+E203+E210)</f>
        <v>12419386.129999999</v>
      </c>
      <c r="F6" s="51">
        <f t="shared" si="0"/>
        <v>10043613.870000001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6848100</v>
      </c>
      <c r="E7" s="51">
        <f>SUM(E8+E48)</f>
        <v>5386170.93</v>
      </c>
      <c r="F7" s="51">
        <f t="shared" si="0"/>
        <v>1461929.0700000003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6708700</v>
      </c>
      <c r="E8" s="51">
        <f>SUM(E10+E43)</f>
        <v>5294942.87</v>
      </c>
      <c r="F8" s="51">
        <f t="shared" si="0"/>
        <v>1413757.13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6708500</v>
      </c>
      <c r="E9" s="51">
        <f>SUM(E10)</f>
        <v>5294742.87</v>
      </c>
      <c r="F9" s="51">
        <f t="shared" si="0"/>
        <v>1413757.13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6708500</v>
      </c>
      <c r="E10" s="51">
        <f>SUM(E11+E17+E26+E33+E39+E30+E36)</f>
        <v>5294742.87</v>
      </c>
      <c r="F10" s="51">
        <f t="shared" si="0"/>
        <v>1413757.13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5909300</v>
      </c>
      <c r="E11" s="51">
        <f>SUM(E14:E16)</f>
        <v>4675066.34</v>
      </c>
      <c r="F11" s="51">
        <f>SUM(D11-E11)</f>
        <v>1234233.6600000001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5909300</v>
      </c>
      <c r="E12" s="51">
        <f>SUM(E13)</f>
        <v>4675066.34</v>
      </c>
      <c r="F12" s="51">
        <f t="shared" si="0"/>
        <v>1234233.6600000001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5909300</v>
      </c>
      <c r="E13" s="51">
        <f>SUM(E14:E16)</f>
        <v>4675066.34</v>
      </c>
      <c r="F13" s="51">
        <f t="shared" si="0"/>
        <v>1234233.6600000001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4050300</v>
      </c>
      <c r="E14" s="51">
        <v>3195905.86</v>
      </c>
      <c r="F14" s="51">
        <f t="shared" si="0"/>
        <v>854394.1400000001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572598</v>
      </c>
      <c r="F15" s="51">
        <f aca="true" t="shared" si="1" ref="F15:F40">SUM(D15-E15)</f>
        <v>63302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1223100</v>
      </c>
      <c r="E16" s="51">
        <v>906562.48</v>
      </c>
      <c r="F16" s="51">
        <f t="shared" si="1"/>
        <v>316537.52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766900</v>
      </c>
      <c r="E17" s="51">
        <f>SUM(E18+E23)</f>
        <v>587376.53</v>
      </c>
      <c r="F17" s="51">
        <f t="shared" si="1"/>
        <v>179523.46999999997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761900</v>
      </c>
      <c r="E18" s="51">
        <f>SUM(E19)</f>
        <v>585464.53</v>
      </c>
      <c r="F18" s="51">
        <f t="shared" si="1"/>
        <v>176435.46999999997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761900</v>
      </c>
      <c r="E19" s="51">
        <f>SUM(E20+E21)</f>
        <v>585464.53</v>
      </c>
      <c r="F19" s="51">
        <f t="shared" si="1"/>
        <v>176435.46999999997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678200</v>
      </c>
      <c r="E20" s="51">
        <v>522752.31</v>
      </c>
      <c r="F20" s="51">
        <f t="shared" si="1"/>
        <v>155447.69</v>
      </c>
    </row>
    <row r="21" spans="1:6" ht="12.75">
      <c r="A21" s="47" t="s">
        <v>465</v>
      </c>
      <c r="B21" s="50" t="s">
        <v>71</v>
      </c>
      <c r="C21" s="60" t="s">
        <v>466</v>
      </c>
      <c r="D21" s="51">
        <v>83700</v>
      </c>
      <c r="E21" s="51">
        <v>62712.22</v>
      </c>
      <c r="F21" s="51">
        <f t="shared" si="1"/>
        <v>20987.78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5000</v>
      </c>
      <c r="E22" s="51">
        <f>SUM(E23)</f>
        <v>1912</v>
      </c>
      <c r="F22" s="51">
        <f t="shared" si="1"/>
        <v>3088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5000</v>
      </c>
      <c r="E23" s="51">
        <f>SUM(E24:E25)</f>
        <v>1912</v>
      </c>
      <c r="F23" s="51">
        <f t="shared" si="1"/>
        <v>3088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1912</v>
      </c>
      <c r="F24" s="51">
        <f t="shared" si="1"/>
        <v>1588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1500</v>
      </c>
      <c r="E25" s="51">
        <v>0</v>
      </c>
      <c r="F25" s="51">
        <f t="shared" si="1"/>
        <v>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14300</v>
      </c>
      <c r="E26" s="51">
        <f>SUM(E29)</f>
        <v>14300</v>
      </c>
      <c r="F26" s="51">
        <f t="shared" si="1"/>
        <v>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14300</v>
      </c>
      <c r="E27" s="51">
        <f>SUM(E28)</f>
        <v>14300</v>
      </c>
      <c r="F27" s="51">
        <f t="shared" si="1"/>
        <v>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14300</v>
      </c>
      <c r="E28" s="51">
        <f>SUM(E29)</f>
        <v>14300</v>
      </c>
      <c r="F28" s="51">
        <f t="shared" si="1"/>
        <v>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14300</v>
      </c>
      <c r="E29" s="51">
        <v>14300</v>
      </c>
      <c r="F29" s="51">
        <f t="shared" si="1"/>
        <v>0</v>
      </c>
    </row>
    <row r="30" spans="1:6" ht="76.5">
      <c r="A30" s="47" t="s">
        <v>475</v>
      </c>
      <c r="B30" s="50" t="s">
        <v>71</v>
      </c>
      <c r="C30" s="60" t="s">
        <v>476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477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478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507</v>
      </c>
      <c r="B36" s="50" t="s">
        <v>71</v>
      </c>
      <c r="C36" s="60" t="s">
        <v>329</v>
      </c>
      <c r="D36" s="51">
        <f>SUM(D38)</f>
        <v>600</v>
      </c>
      <c r="E36" s="51">
        <f>SUM(E38)</f>
        <v>600</v>
      </c>
      <c r="F36" s="51">
        <f>SUM(D36-E36)</f>
        <v>0</v>
      </c>
    </row>
    <row r="37" spans="1:6" ht="12.75">
      <c r="A37" s="47" t="s">
        <v>267</v>
      </c>
      <c r="B37" s="50" t="s">
        <v>71</v>
      </c>
      <c r="C37" s="60" t="s">
        <v>330</v>
      </c>
      <c r="D37" s="51">
        <f>SUM(D38)</f>
        <v>600</v>
      </c>
      <c r="E37" s="51">
        <f>SUM(E38)</f>
        <v>600</v>
      </c>
      <c r="F37" s="51">
        <f>SUM(D37-E37)</f>
        <v>0</v>
      </c>
    </row>
    <row r="38" spans="1:6" ht="12.75">
      <c r="A38" s="47" t="s">
        <v>69</v>
      </c>
      <c r="B38" s="50" t="s">
        <v>71</v>
      </c>
      <c r="C38" s="60" t="s">
        <v>331</v>
      </c>
      <c r="D38" s="51">
        <v>600</v>
      </c>
      <c r="E38" s="51">
        <v>600</v>
      </c>
      <c r="F38" s="51">
        <f>SUM(D38-E38)</f>
        <v>0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139400</v>
      </c>
      <c r="E48" s="51">
        <f>SUM(E50+E62)</f>
        <v>91228.06</v>
      </c>
      <c r="F48" s="51">
        <f t="shared" si="2"/>
        <v>48171.94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119400</v>
      </c>
      <c r="E49" s="51">
        <f>SUM(E50)</f>
        <v>88228.06</v>
      </c>
      <c r="F49" s="51">
        <f t="shared" si="2"/>
        <v>31171.940000000002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119400</v>
      </c>
      <c r="E50" s="51">
        <f>SUM(E54+E57+E61)</f>
        <v>88228.06</v>
      </c>
      <c r="F50" s="51">
        <f t="shared" si="2"/>
        <v>31171.940000000002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24400</v>
      </c>
      <c r="E51" s="51">
        <f>SUM(E57+E54)</f>
        <v>20000</v>
      </c>
      <c r="F51" s="51">
        <f t="shared" si="2"/>
        <v>4400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4400</v>
      </c>
      <c r="E52" s="51">
        <f>SUM(E53)</f>
        <v>0</v>
      </c>
      <c r="F52" s="51">
        <f t="shared" si="2"/>
        <v>4400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4400</v>
      </c>
      <c r="E53" s="51">
        <f>SUM(E54)</f>
        <v>0</v>
      </c>
      <c r="F53" s="51">
        <f t="shared" si="2"/>
        <v>4400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4400</v>
      </c>
      <c r="E54" s="51">
        <v>0</v>
      </c>
      <c r="F54" s="51">
        <f t="shared" si="2"/>
        <v>4400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95000</v>
      </c>
      <c r="E58" s="51">
        <f>SUM(E61)</f>
        <v>68228.06</v>
      </c>
      <c r="F58" s="51">
        <f t="shared" si="2"/>
        <v>26771.940000000002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95000</v>
      </c>
      <c r="E59" s="51">
        <f>SUM(E60)</f>
        <v>68228.06</v>
      </c>
      <c r="F59" s="51">
        <f t="shared" si="2"/>
        <v>26771.940000000002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95000</v>
      </c>
      <c r="E60" s="51">
        <f>SUM(E61)</f>
        <v>68228.06</v>
      </c>
      <c r="F60" s="51">
        <f t="shared" si="2"/>
        <v>26771.940000000002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95000</v>
      </c>
      <c r="E61" s="51">
        <v>68228.06</v>
      </c>
      <c r="F61" s="51">
        <f t="shared" si="2"/>
        <v>26771.940000000002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20000</v>
      </c>
      <c r="E63" s="51">
        <f>SUM(E66)</f>
        <v>3000</v>
      </c>
      <c r="F63" s="51">
        <f t="shared" si="2"/>
        <v>17000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20000</v>
      </c>
      <c r="E64" s="51">
        <f>SUM(E65)</f>
        <v>3000</v>
      </c>
      <c r="F64" s="51">
        <f t="shared" si="2"/>
        <v>17000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20000</v>
      </c>
      <c r="E65" s="51">
        <f>SUM(E66)</f>
        <v>3000</v>
      </c>
      <c r="F65" s="51">
        <f t="shared" si="2"/>
        <v>17000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20000</v>
      </c>
      <c r="E66" s="51">
        <v>3000</v>
      </c>
      <c r="F66" s="51">
        <f t="shared" si="2"/>
        <v>17000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255400</v>
      </c>
      <c r="E67" s="51">
        <f t="shared" si="3"/>
        <v>187929.14</v>
      </c>
      <c r="F67" s="51">
        <f aca="true" t="shared" si="4" ref="F67:F77">SUM(D67-E67)</f>
        <v>67470.85999999999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255400</v>
      </c>
      <c r="E68" s="51">
        <f>SUM(E70)</f>
        <v>187929.14</v>
      </c>
      <c r="F68" s="51">
        <f t="shared" si="4"/>
        <v>67470.85999999999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255400</v>
      </c>
      <c r="E69" s="51">
        <f t="shared" si="3"/>
        <v>187929.14</v>
      </c>
      <c r="F69" s="51">
        <f t="shared" si="4"/>
        <v>67470.85999999999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255400</v>
      </c>
      <c r="E70" s="51">
        <f t="shared" si="3"/>
        <v>187929.14</v>
      </c>
      <c r="F70" s="51">
        <f t="shared" si="4"/>
        <v>67470.85999999999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255400</v>
      </c>
      <c r="E71" s="51">
        <f>SUM(E72)</f>
        <v>187929.14</v>
      </c>
      <c r="F71" s="51">
        <f t="shared" si="4"/>
        <v>67470.85999999999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255400</v>
      </c>
      <c r="E72" s="51">
        <f>SUM(E73)</f>
        <v>187929.14</v>
      </c>
      <c r="F72" s="51">
        <f t="shared" si="4"/>
        <v>67470.85999999999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255400</v>
      </c>
      <c r="E73" s="51">
        <f>SUM(E74:E75)</f>
        <v>187929.14</v>
      </c>
      <c r="F73" s="51">
        <f t="shared" si="4"/>
        <v>67470.85999999999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196300</v>
      </c>
      <c r="E74" s="51">
        <v>147107.67</v>
      </c>
      <c r="F74" s="51">
        <f t="shared" si="4"/>
        <v>49192.32999999999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59100</v>
      </c>
      <c r="E75" s="51">
        <v>40821.47</v>
      </c>
      <c r="F75" s="51">
        <f t="shared" si="4"/>
        <v>18278.53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1070</v>
      </c>
      <c r="F76" s="51">
        <f t="shared" si="4"/>
        <v>32930</v>
      </c>
    </row>
    <row r="77" spans="1:6" ht="38.25">
      <c r="A77" s="47" t="s">
        <v>440</v>
      </c>
      <c r="B77" s="50" t="s">
        <v>71</v>
      </c>
      <c r="C77" s="60" t="s">
        <v>439</v>
      </c>
      <c r="D77" s="51">
        <f>SUM(D79+D87+D96)</f>
        <v>30000</v>
      </c>
      <c r="E77" s="51">
        <f>SUM(E79+E87+E96)</f>
        <v>1070</v>
      </c>
      <c r="F77" s="51">
        <f t="shared" si="4"/>
        <v>28930</v>
      </c>
    </row>
    <row r="78" spans="1:6" ht="55.5" customHeight="1">
      <c r="A78" s="47" t="s">
        <v>314</v>
      </c>
      <c r="B78" s="50" t="s">
        <v>71</v>
      </c>
      <c r="C78" s="71" t="s">
        <v>441</v>
      </c>
      <c r="D78" s="51">
        <f>SUM(D79+D87+D96)</f>
        <v>30000</v>
      </c>
      <c r="E78" s="51">
        <f>SUM(E79+E87+E96)</f>
        <v>1070</v>
      </c>
      <c r="F78" s="51">
        <f aca="true" t="shared" si="5" ref="F78:F95">SUM(D78-E78)</f>
        <v>28930</v>
      </c>
    </row>
    <row r="79" spans="1:6" ht="65.25" customHeight="1">
      <c r="A79" s="47" t="s">
        <v>315</v>
      </c>
      <c r="B79" s="50" t="s">
        <v>71</v>
      </c>
      <c r="C79" s="60" t="s">
        <v>442</v>
      </c>
      <c r="D79" s="51">
        <f>SUM(D80+D86)</f>
        <v>12800</v>
      </c>
      <c r="E79" s="58">
        <f>SUM(E80+E86)</f>
        <v>1070</v>
      </c>
      <c r="F79" s="51">
        <f t="shared" si="5"/>
        <v>11730</v>
      </c>
    </row>
    <row r="80" spans="1:6" ht="78.75" customHeight="1">
      <c r="A80" s="47" t="s">
        <v>316</v>
      </c>
      <c r="B80" s="50" t="s">
        <v>71</v>
      </c>
      <c r="C80" s="60" t="s">
        <v>443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444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445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446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447</v>
      </c>
      <c r="D84" s="51">
        <f>SUM(D85)</f>
        <v>1600</v>
      </c>
      <c r="E84" s="51">
        <f>SUM(E85)</f>
        <v>1070</v>
      </c>
      <c r="F84" s="51">
        <f t="shared" si="5"/>
        <v>530</v>
      </c>
    </row>
    <row r="85" spans="1:6" ht="12.75">
      <c r="A85" s="47" t="s">
        <v>261</v>
      </c>
      <c r="B85" s="50" t="s">
        <v>71</v>
      </c>
      <c r="C85" s="60" t="s">
        <v>448</v>
      </c>
      <c r="D85" s="51">
        <f>SUM(D86)</f>
        <v>1600</v>
      </c>
      <c r="E85" s="51">
        <f>SUM(E86)</f>
        <v>1070</v>
      </c>
      <c r="F85" s="51">
        <f t="shared" si="5"/>
        <v>530</v>
      </c>
    </row>
    <row r="86" spans="1:6" ht="25.5">
      <c r="A86" s="47" t="s">
        <v>193</v>
      </c>
      <c r="B86" s="50" t="s">
        <v>71</v>
      </c>
      <c r="C86" s="60" t="s">
        <v>449</v>
      </c>
      <c r="D86" s="51">
        <v>1600</v>
      </c>
      <c r="E86" s="58">
        <v>1070</v>
      </c>
      <c r="F86" s="51">
        <f t="shared" si="5"/>
        <v>530</v>
      </c>
    </row>
    <row r="87" spans="1:6" ht="79.5" customHeight="1">
      <c r="A87" s="47" t="s">
        <v>317</v>
      </c>
      <c r="B87" s="50" t="s">
        <v>71</v>
      </c>
      <c r="C87" s="60" t="s">
        <v>450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451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452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453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454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455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456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457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458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459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460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461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462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463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417</v>
      </c>
      <c r="B101" s="50" t="s">
        <v>71</v>
      </c>
      <c r="C101" s="60" t="s">
        <v>416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418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419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420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421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422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423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424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425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426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427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428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429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430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431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432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433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434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435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436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437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438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7773700</v>
      </c>
      <c r="E123" s="58">
        <f>SUM(E124+E138)</f>
        <v>1657251.3099999998</v>
      </c>
      <c r="F123" s="51">
        <f aca="true" t="shared" si="8" ref="F123:F137">SUM(D123-E123)</f>
        <v>6116448.69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84500</v>
      </c>
      <c r="E124" s="51">
        <f>SUM(E126)</f>
        <v>69046.55</v>
      </c>
      <c r="F124" s="51">
        <f t="shared" si="8"/>
        <v>15453.449999999997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84500</v>
      </c>
      <c r="E125" s="51">
        <f>SUM(E126)</f>
        <v>69046.55</v>
      </c>
      <c r="F125" s="51">
        <f t="shared" si="8"/>
        <v>15453.449999999997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84500</v>
      </c>
      <c r="E126" s="51">
        <f>SUM(E127+E134)</f>
        <v>69046.55</v>
      </c>
      <c r="F126" s="51">
        <f t="shared" si="8"/>
        <v>15453.449999999997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80500</v>
      </c>
      <c r="E127" s="51">
        <f>SUM(E130+E133)</f>
        <v>68336.55</v>
      </c>
      <c r="F127" s="51">
        <f t="shared" si="8"/>
        <v>12163.449999999997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79200</v>
      </c>
      <c r="E128" s="51">
        <f>SUM(E129)</f>
        <v>67120.55</v>
      </c>
      <c r="F128" s="51">
        <f t="shared" si="8"/>
        <v>12079.449999999997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79200</v>
      </c>
      <c r="E129" s="51">
        <f>SUM(E130)</f>
        <v>67120.55</v>
      </c>
      <c r="F129" s="51">
        <f t="shared" si="8"/>
        <v>12079.449999999997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79200</v>
      </c>
      <c r="E130" s="51">
        <v>67120.55</v>
      </c>
      <c r="F130" s="51">
        <f t="shared" si="8"/>
        <v>12079.449999999997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1216</v>
      </c>
      <c r="F131" s="51">
        <f t="shared" si="8"/>
        <v>84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1216</v>
      </c>
      <c r="F132" s="51">
        <f t="shared" si="8"/>
        <v>84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1216</v>
      </c>
      <c r="F133" s="51">
        <f t="shared" si="8"/>
        <v>84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4000</v>
      </c>
      <c r="E134" s="51">
        <f>SUM(E137)</f>
        <v>710</v>
      </c>
      <c r="F134" s="51">
        <f t="shared" si="8"/>
        <v>3290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4000</v>
      </c>
      <c r="E135" s="51">
        <f>SUM(E136)</f>
        <v>710</v>
      </c>
      <c r="F135" s="51">
        <f t="shared" si="8"/>
        <v>3290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4000</v>
      </c>
      <c r="E136" s="51">
        <f>SUM(E137)</f>
        <v>710</v>
      </c>
      <c r="F136" s="51">
        <f t="shared" si="8"/>
        <v>3290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4000</v>
      </c>
      <c r="E137" s="51">
        <v>710</v>
      </c>
      <c r="F137" s="51">
        <f t="shared" si="8"/>
        <v>3290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SUM(D140+D166+D159)</f>
        <v>7689200</v>
      </c>
      <c r="E138" s="51">
        <f>SUM(E140+E166+E159)</f>
        <v>1588204.7599999998</v>
      </c>
      <c r="F138" s="51">
        <f aca="true" t="shared" si="9" ref="F138:F158">SUM(D138-E138)</f>
        <v>6100995.24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SUM(D141+D146+D150+D155)</f>
        <v>2658400</v>
      </c>
      <c r="E139" s="51">
        <f>SUM(E141+E146+E150+E155)</f>
        <v>1588204.7599999998</v>
      </c>
      <c r="F139" s="51">
        <f>SUM(D139-E139)</f>
        <v>1070195.2400000002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SUM(D141+D146+D150+D155)</f>
        <v>2658400</v>
      </c>
      <c r="E140" s="51">
        <f>SUM(E141+E146+E150+E155)</f>
        <v>1588204.7599999998</v>
      </c>
      <c r="F140" s="51">
        <f t="shared" si="9"/>
        <v>1070195.2400000002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1761400</v>
      </c>
      <c r="E141" s="58">
        <f>SUM(E142)</f>
        <v>1400129.9</v>
      </c>
      <c r="F141" s="51">
        <f t="shared" si="9"/>
        <v>361270.1000000001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1761400</v>
      </c>
      <c r="E142" s="51">
        <f>SUM(E143)</f>
        <v>1400129.9</v>
      </c>
      <c r="F142" s="51">
        <f t="shared" si="9"/>
        <v>361270.1000000001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1761400</v>
      </c>
      <c r="E143" s="51">
        <f>SUM(E144+E145)</f>
        <v>1400129.9</v>
      </c>
      <c r="F143" s="51">
        <f t="shared" si="9"/>
        <v>361270.1000000001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601900</v>
      </c>
      <c r="E144" s="58">
        <v>428734</v>
      </c>
      <c r="F144" s="51">
        <f t="shared" si="9"/>
        <v>173166</v>
      </c>
    </row>
    <row r="145" spans="1:6" ht="12.75">
      <c r="A145" s="47" t="s">
        <v>465</v>
      </c>
      <c r="B145" s="50" t="s">
        <v>71</v>
      </c>
      <c r="C145" s="60" t="s">
        <v>464</v>
      </c>
      <c r="D145" s="51">
        <v>1159500</v>
      </c>
      <c r="E145" s="58">
        <v>971395.9</v>
      </c>
      <c r="F145" s="51">
        <f t="shared" si="9"/>
        <v>188104.09999999998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50000</v>
      </c>
      <c r="E146" s="51">
        <f>SUM(E149)</f>
        <v>6000</v>
      </c>
      <c r="F146" s="51">
        <f t="shared" si="9"/>
        <v>44000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50000</v>
      </c>
      <c r="E147" s="51">
        <f>SUM(E148)</f>
        <v>6000</v>
      </c>
      <c r="F147" s="51">
        <f t="shared" si="9"/>
        <v>44000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50000</v>
      </c>
      <c r="E148" s="51">
        <f>SUM(E149)</f>
        <v>6000</v>
      </c>
      <c r="F148" s="51">
        <f t="shared" si="9"/>
        <v>44000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50000</v>
      </c>
      <c r="E149" s="51">
        <v>6000</v>
      </c>
      <c r="F149" s="51">
        <f t="shared" si="9"/>
        <v>44000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134000</v>
      </c>
      <c r="E150" s="51">
        <f>SUM(E154)</f>
        <v>26533.41</v>
      </c>
      <c r="F150" s="51">
        <f t="shared" si="9"/>
        <v>107466.59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134000</v>
      </c>
      <c r="E151" s="51">
        <f>SUM(E152)</f>
        <v>26533.41</v>
      </c>
      <c r="F151" s="51">
        <f t="shared" si="9"/>
        <v>107466.59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SUM(D154+D153)</f>
        <v>134000</v>
      </c>
      <c r="E152" s="51">
        <f>SUM(E154+E153)</f>
        <v>26533.41</v>
      </c>
      <c r="F152" s="51">
        <f t="shared" si="9"/>
        <v>107466.59</v>
      </c>
    </row>
    <row r="153" spans="1:6" ht="39.75" customHeight="1">
      <c r="A153" s="72" t="s">
        <v>500</v>
      </c>
      <c r="B153" s="50" t="s">
        <v>71</v>
      </c>
      <c r="C153" s="60" t="s">
        <v>495</v>
      </c>
      <c r="D153" s="51">
        <v>107000</v>
      </c>
      <c r="E153" s="51">
        <v>0</v>
      </c>
      <c r="F153" s="51">
        <f t="shared" si="9"/>
        <v>107000</v>
      </c>
    </row>
    <row r="154" spans="1:6" ht="12.75">
      <c r="A154" s="47" t="s">
        <v>328</v>
      </c>
      <c r="B154" s="50" t="s">
        <v>71</v>
      </c>
      <c r="C154" s="60" t="s">
        <v>77</v>
      </c>
      <c r="D154" s="51">
        <v>27000</v>
      </c>
      <c r="E154" s="51">
        <v>26533.41</v>
      </c>
      <c r="F154" s="51">
        <f t="shared" si="9"/>
        <v>466.59000000000015</v>
      </c>
    </row>
    <row r="155" spans="1:6" ht="76.5">
      <c r="A155" s="61" t="s">
        <v>199</v>
      </c>
      <c r="B155" s="50" t="s">
        <v>71</v>
      </c>
      <c r="C155" s="60" t="s">
        <v>76</v>
      </c>
      <c r="D155" s="51">
        <f>SUM(D158)</f>
        <v>713000</v>
      </c>
      <c r="E155" s="51">
        <f>SUM(E158)</f>
        <v>155541.45</v>
      </c>
      <c r="F155" s="51">
        <f t="shared" si="9"/>
        <v>557458.55</v>
      </c>
    </row>
    <row r="156" spans="1:6" ht="25.5">
      <c r="A156" s="72" t="s">
        <v>254</v>
      </c>
      <c r="B156" s="50" t="s">
        <v>71</v>
      </c>
      <c r="C156" s="60" t="s">
        <v>286</v>
      </c>
      <c r="D156" s="51">
        <f>SUM(D157)</f>
        <v>713000</v>
      </c>
      <c r="E156" s="51">
        <f>SUM(E157)</f>
        <v>155541.45</v>
      </c>
      <c r="F156" s="51">
        <f t="shared" si="9"/>
        <v>557458.55</v>
      </c>
    </row>
    <row r="157" spans="1:6" ht="25.5">
      <c r="A157" s="72" t="s">
        <v>255</v>
      </c>
      <c r="B157" s="50" t="s">
        <v>71</v>
      </c>
      <c r="C157" s="60" t="s">
        <v>287</v>
      </c>
      <c r="D157" s="51">
        <f>SUM(D158)</f>
        <v>713000</v>
      </c>
      <c r="E157" s="51">
        <f>SUM(E158)</f>
        <v>155541.45</v>
      </c>
      <c r="F157" s="51">
        <f t="shared" si="9"/>
        <v>557458.55</v>
      </c>
    </row>
    <row r="158" spans="1:6" ht="12.75">
      <c r="A158" s="47" t="s">
        <v>328</v>
      </c>
      <c r="B158" s="50" t="s">
        <v>71</v>
      </c>
      <c r="C158" s="60" t="s">
        <v>75</v>
      </c>
      <c r="D158" s="51">
        <v>713000</v>
      </c>
      <c r="E158" s="51">
        <v>155541.45</v>
      </c>
      <c r="F158" s="51">
        <f t="shared" si="9"/>
        <v>557458.55</v>
      </c>
    </row>
    <row r="159" spans="1:6" ht="12.75">
      <c r="A159" s="47" t="s">
        <v>245</v>
      </c>
      <c r="B159" s="50" t="s">
        <v>71</v>
      </c>
      <c r="C159" s="71" t="s">
        <v>479</v>
      </c>
      <c r="D159" s="51">
        <f aca="true" t="shared" si="10" ref="D159:E162">SUM(D160)</f>
        <v>5000800</v>
      </c>
      <c r="E159" s="51">
        <f t="shared" si="10"/>
        <v>0</v>
      </c>
      <c r="F159" s="51">
        <f aca="true" t="shared" si="11" ref="F159:F170">SUM(D159-E159)</f>
        <v>5000800</v>
      </c>
    </row>
    <row r="160" spans="1:6" ht="25.5">
      <c r="A160" s="47" t="s">
        <v>204</v>
      </c>
      <c r="B160" s="50" t="s">
        <v>71</v>
      </c>
      <c r="C160" s="71" t="s">
        <v>480</v>
      </c>
      <c r="D160" s="51">
        <f t="shared" si="10"/>
        <v>5000800</v>
      </c>
      <c r="E160" s="51">
        <f t="shared" si="10"/>
        <v>0</v>
      </c>
      <c r="F160" s="51">
        <f t="shared" si="11"/>
        <v>5000800</v>
      </c>
    </row>
    <row r="161" spans="1:6" ht="66" customHeight="1">
      <c r="A161" s="47" t="s">
        <v>481</v>
      </c>
      <c r="B161" s="50" t="s">
        <v>71</v>
      </c>
      <c r="C161" s="71" t="s">
        <v>496</v>
      </c>
      <c r="D161" s="51">
        <f t="shared" si="10"/>
        <v>5000800</v>
      </c>
      <c r="E161" s="51">
        <f t="shared" si="10"/>
        <v>0</v>
      </c>
      <c r="F161" s="51">
        <f t="shared" si="11"/>
        <v>5000800</v>
      </c>
    </row>
    <row r="162" spans="1:6" ht="25.5">
      <c r="A162" s="72" t="s">
        <v>254</v>
      </c>
      <c r="B162" s="50" t="s">
        <v>71</v>
      </c>
      <c r="C162" s="71" t="s">
        <v>497</v>
      </c>
      <c r="D162" s="51">
        <f t="shared" si="10"/>
        <v>5000800</v>
      </c>
      <c r="E162" s="51">
        <f t="shared" si="10"/>
        <v>0</v>
      </c>
      <c r="F162" s="51">
        <f t="shared" si="11"/>
        <v>5000800</v>
      </c>
    </row>
    <row r="163" spans="1:6" ht="25.5">
      <c r="A163" s="72" t="s">
        <v>255</v>
      </c>
      <c r="B163" s="50" t="s">
        <v>71</v>
      </c>
      <c r="C163" s="71" t="s">
        <v>498</v>
      </c>
      <c r="D163" s="51">
        <f>SUM(D164)</f>
        <v>5000800</v>
      </c>
      <c r="E163" s="51">
        <f>SUM(E165+E164)</f>
        <v>0</v>
      </c>
      <c r="F163" s="51">
        <f t="shared" si="11"/>
        <v>5000800</v>
      </c>
    </row>
    <row r="164" spans="1:6" ht="38.25">
      <c r="A164" s="61" t="s">
        <v>482</v>
      </c>
      <c r="B164" s="50">
        <v>200</v>
      </c>
      <c r="C164" s="71" t="s">
        <v>499</v>
      </c>
      <c r="D164" s="51">
        <v>5000800</v>
      </c>
      <c r="E164" s="51">
        <v>0</v>
      </c>
      <c r="F164" s="51">
        <f t="shared" si="11"/>
        <v>5000800</v>
      </c>
    </row>
    <row r="165" spans="1:6" ht="25.5">
      <c r="A165" s="47" t="s">
        <v>242</v>
      </c>
      <c r="B165" s="50" t="s">
        <v>71</v>
      </c>
      <c r="C165" s="71" t="s">
        <v>243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51">
      <c r="A166" s="47" t="s">
        <v>311</v>
      </c>
      <c r="B166" s="50" t="s">
        <v>71</v>
      </c>
      <c r="C166" s="60" t="s">
        <v>74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114.75">
      <c r="A167" s="47" t="s">
        <v>312</v>
      </c>
      <c r="B167" s="50" t="s">
        <v>71</v>
      </c>
      <c r="C167" s="60" t="s">
        <v>73</v>
      </c>
      <c r="D167" s="51">
        <f>SUM(D170)</f>
        <v>30000</v>
      </c>
      <c r="E167" s="51">
        <f>SUM(E170)</f>
        <v>0</v>
      </c>
      <c r="F167" s="51">
        <f t="shared" si="11"/>
        <v>30000</v>
      </c>
    </row>
    <row r="168" spans="1:6" ht="25.5">
      <c r="A168" s="72" t="s">
        <v>254</v>
      </c>
      <c r="B168" s="50" t="s">
        <v>71</v>
      </c>
      <c r="C168" s="60" t="s">
        <v>296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25.5">
      <c r="A169" s="72" t="s">
        <v>255</v>
      </c>
      <c r="B169" s="50" t="s">
        <v>71</v>
      </c>
      <c r="C169" s="60" t="s">
        <v>297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12.75">
      <c r="A170" s="47" t="s">
        <v>328</v>
      </c>
      <c r="B170" s="50" t="s">
        <v>71</v>
      </c>
      <c r="C170" s="60" t="s">
        <v>138</v>
      </c>
      <c r="D170" s="51">
        <v>30000</v>
      </c>
      <c r="E170" s="51">
        <v>0</v>
      </c>
      <c r="F170" s="51">
        <f t="shared" si="11"/>
        <v>30000</v>
      </c>
    </row>
    <row r="171" spans="1:6" ht="12.75">
      <c r="A171" s="47" t="s">
        <v>2</v>
      </c>
      <c r="B171" s="50" t="s">
        <v>71</v>
      </c>
      <c r="C171" s="60" t="s">
        <v>137</v>
      </c>
      <c r="D171" s="51">
        <f>SUM(D172)</f>
        <v>20000</v>
      </c>
      <c r="E171" s="51">
        <f>SUM(E172)</f>
        <v>10400</v>
      </c>
      <c r="F171" s="51">
        <f>SUM(F172)</f>
        <v>9600</v>
      </c>
    </row>
    <row r="172" spans="1:6" ht="25.5">
      <c r="A172" s="47" t="s">
        <v>3</v>
      </c>
      <c r="B172" s="50" t="s">
        <v>71</v>
      </c>
      <c r="C172" s="60" t="s">
        <v>136</v>
      </c>
      <c r="D172" s="51">
        <f>SUM(D174)</f>
        <v>20000</v>
      </c>
      <c r="E172" s="51">
        <f>SUM(E174)</f>
        <v>10400</v>
      </c>
      <c r="F172" s="51">
        <f>SUM(F174)</f>
        <v>9600</v>
      </c>
    </row>
    <row r="173" spans="1:6" ht="25.5">
      <c r="A173" s="47" t="s">
        <v>229</v>
      </c>
      <c r="B173" s="50" t="s">
        <v>71</v>
      </c>
      <c r="C173" s="71" t="s">
        <v>244</v>
      </c>
      <c r="D173" s="51">
        <f>SUM(D174)</f>
        <v>20000</v>
      </c>
      <c r="E173" s="51">
        <f>SUM(E174)</f>
        <v>10400</v>
      </c>
      <c r="F173" s="51">
        <f>SUM(F177)</f>
        <v>9600</v>
      </c>
    </row>
    <row r="174" spans="1:6" ht="45" customHeight="1">
      <c r="A174" s="47" t="s">
        <v>203</v>
      </c>
      <c r="B174" s="50" t="s">
        <v>71</v>
      </c>
      <c r="C174" s="60" t="s">
        <v>135</v>
      </c>
      <c r="D174" s="51">
        <f>SUM(D177)</f>
        <v>20000</v>
      </c>
      <c r="E174" s="51">
        <f>SUM(E177)</f>
        <v>10400</v>
      </c>
      <c r="F174" s="51">
        <f>SUM(F177)</f>
        <v>9600</v>
      </c>
    </row>
    <row r="175" spans="1:6" ht="27.75" customHeight="1">
      <c r="A175" s="72" t="s">
        <v>254</v>
      </c>
      <c r="B175" s="50" t="s">
        <v>71</v>
      </c>
      <c r="C175" s="60" t="s">
        <v>294</v>
      </c>
      <c r="D175" s="51">
        <f>SUM(D176)</f>
        <v>20000</v>
      </c>
      <c r="E175" s="51">
        <f>SUM(E176)</f>
        <v>10400</v>
      </c>
      <c r="F175" s="51">
        <f aca="true" t="shared" si="12" ref="F175:F181">SUM(D175-E175)</f>
        <v>9600</v>
      </c>
    </row>
    <row r="176" spans="1:6" ht="27.75" customHeight="1">
      <c r="A176" s="72" t="s">
        <v>255</v>
      </c>
      <c r="B176" s="50" t="s">
        <v>71</v>
      </c>
      <c r="C176" s="60" t="s">
        <v>295</v>
      </c>
      <c r="D176" s="51">
        <f>SUM(D177)</f>
        <v>20000</v>
      </c>
      <c r="E176" s="51">
        <f>SUM(E177)</f>
        <v>10400</v>
      </c>
      <c r="F176" s="51">
        <f t="shared" si="12"/>
        <v>9600</v>
      </c>
    </row>
    <row r="177" spans="1:6" ht="12.75">
      <c r="A177" s="47" t="s">
        <v>328</v>
      </c>
      <c r="B177" s="50" t="s">
        <v>71</v>
      </c>
      <c r="C177" s="60" t="s">
        <v>134</v>
      </c>
      <c r="D177" s="51">
        <v>20000</v>
      </c>
      <c r="E177" s="51">
        <v>10400</v>
      </c>
      <c r="F177" s="51">
        <f t="shared" si="12"/>
        <v>9600</v>
      </c>
    </row>
    <row r="178" spans="1:6" ht="12.75">
      <c r="A178" s="47" t="s">
        <v>54</v>
      </c>
      <c r="B178" s="50" t="s">
        <v>71</v>
      </c>
      <c r="C178" s="60" t="s">
        <v>133</v>
      </c>
      <c r="D178" s="51">
        <f>SUM(D179)</f>
        <v>7226600</v>
      </c>
      <c r="E178" s="51">
        <f>SUM(E179)</f>
        <v>4955435.7</v>
      </c>
      <c r="F178" s="51">
        <f t="shared" si="12"/>
        <v>2271164.3</v>
      </c>
    </row>
    <row r="179" spans="1:6" ht="12.75">
      <c r="A179" s="47" t="s">
        <v>55</v>
      </c>
      <c r="B179" s="50" t="s">
        <v>71</v>
      </c>
      <c r="C179" s="60" t="s">
        <v>132</v>
      </c>
      <c r="D179" s="51">
        <f>SUM(D181)</f>
        <v>7226600</v>
      </c>
      <c r="E179" s="51">
        <f>SUM(E181)</f>
        <v>4955435.7</v>
      </c>
      <c r="F179" s="51">
        <f t="shared" si="12"/>
        <v>2271164.3</v>
      </c>
    </row>
    <row r="180" spans="1:6" ht="12.75">
      <c r="A180" s="47" t="s">
        <v>245</v>
      </c>
      <c r="B180" s="50" t="s">
        <v>71</v>
      </c>
      <c r="C180" s="71" t="s">
        <v>246</v>
      </c>
      <c r="D180" s="51">
        <f>SUM(D181)</f>
        <v>7226600</v>
      </c>
      <c r="E180" s="51">
        <f>SUM(E181)</f>
        <v>4955435.7</v>
      </c>
      <c r="F180" s="51">
        <f t="shared" si="12"/>
        <v>2271164.3</v>
      </c>
    </row>
    <row r="181" spans="1:6" ht="25.5">
      <c r="A181" s="47" t="s">
        <v>204</v>
      </c>
      <c r="B181" s="50" t="s">
        <v>71</v>
      </c>
      <c r="C181" s="60" t="s">
        <v>163</v>
      </c>
      <c r="D181" s="51">
        <f>SUM(D182+D199+D195)</f>
        <v>7226600</v>
      </c>
      <c r="E181" s="51">
        <f>SUM(E182+E199+E195)</f>
        <v>4955435.7</v>
      </c>
      <c r="F181" s="51">
        <f t="shared" si="12"/>
        <v>2271164.3</v>
      </c>
    </row>
    <row r="182" spans="1:6" ht="51">
      <c r="A182" s="47" t="s">
        <v>205</v>
      </c>
      <c r="B182" s="50">
        <v>200</v>
      </c>
      <c r="C182" s="60" t="s">
        <v>164</v>
      </c>
      <c r="D182" s="51">
        <f>SUM(D183+D187+D191)</f>
        <v>7051600</v>
      </c>
      <c r="E182" s="51">
        <f>SUM(E183+E187+E191)</f>
        <v>4801100.7</v>
      </c>
      <c r="F182" s="51">
        <f>SUM(F185:F193)</f>
        <v>4579662.9</v>
      </c>
    </row>
    <row r="183" spans="1:6" ht="69" customHeight="1">
      <c r="A183" s="47" t="s">
        <v>252</v>
      </c>
      <c r="B183" s="50" t="s">
        <v>71</v>
      </c>
      <c r="C183" s="60" t="s">
        <v>299</v>
      </c>
      <c r="D183" s="51">
        <f>SUM(D184)</f>
        <v>3890100</v>
      </c>
      <c r="E183" s="51">
        <f>SUM(E184)</f>
        <v>2804682.5</v>
      </c>
      <c r="F183" s="51">
        <f>SUM(F186:F194)</f>
        <v>3762134.9</v>
      </c>
    </row>
    <row r="184" spans="1:6" ht="18" customHeight="1">
      <c r="A184" s="47" t="s">
        <v>298</v>
      </c>
      <c r="B184" s="50" t="s">
        <v>71</v>
      </c>
      <c r="C184" s="60" t="s">
        <v>300</v>
      </c>
      <c r="D184" s="51">
        <f>SUM(D185:D186)</f>
        <v>3890100</v>
      </c>
      <c r="E184" s="51">
        <f>SUM(E185:E186)</f>
        <v>2804682.5</v>
      </c>
      <c r="F184" s="51">
        <f>SUM(F190:F195)</f>
        <v>262647.52</v>
      </c>
    </row>
    <row r="185" spans="1:6" ht="12.75">
      <c r="A185" s="47" t="s">
        <v>209</v>
      </c>
      <c r="B185" s="50" t="s">
        <v>71</v>
      </c>
      <c r="C185" s="60" t="s">
        <v>161</v>
      </c>
      <c r="D185" s="51">
        <v>2987800</v>
      </c>
      <c r="E185" s="51">
        <v>2169272</v>
      </c>
      <c r="F185" s="51">
        <f aca="true" t="shared" si="13" ref="F185:F217">SUM(D185-E185)</f>
        <v>818528</v>
      </c>
    </row>
    <row r="186" spans="1:6" ht="42.75" customHeight="1">
      <c r="A186" s="47" t="s">
        <v>121</v>
      </c>
      <c r="B186" s="50" t="s">
        <v>71</v>
      </c>
      <c r="C186" s="60" t="s">
        <v>162</v>
      </c>
      <c r="D186" s="51">
        <v>902300</v>
      </c>
      <c r="E186" s="51">
        <v>635410.5</v>
      </c>
      <c r="F186" s="51">
        <f t="shared" si="13"/>
        <v>266889.5</v>
      </c>
    </row>
    <row r="187" spans="1:6" ht="25.5" customHeight="1">
      <c r="A187" s="72" t="s">
        <v>254</v>
      </c>
      <c r="B187" s="50" t="s">
        <v>71</v>
      </c>
      <c r="C187" s="60" t="s">
        <v>301</v>
      </c>
      <c r="D187" s="51">
        <f>SUM(D188)</f>
        <v>3158300</v>
      </c>
      <c r="E187" s="51">
        <f>SUM(E188)</f>
        <v>1994282.2</v>
      </c>
      <c r="F187" s="51">
        <f t="shared" si="13"/>
        <v>1164017.8</v>
      </c>
    </row>
    <row r="188" spans="1:6" ht="27" customHeight="1">
      <c r="A188" s="72" t="s">
        <v>255</v>
      </c>
      <c r="B188" s="50" t="s">
        <v>71</v>
      </c>
      <c r="C188" s="60" t="s">
        <v>302</v>
      </c>
      <c r="D188" s="51">
        <f>SUM(D190+D189)</f>
        <v>3158300</v>
      </c>
      <c r="E188" s="51">
        <f>SUM(E190+E189)</f>
        <v>1994282.2</v>
      </c>
      <c r="F188" s="51">
        <f t="shared" si="13"/>
        <v>1164017.8</v>
      </c>
    </row>
    <row r="189" spans="1:6" ht="27" customHeight="1">
      <c r="A189" s="47" t="s">
        <v>328</v>
      </c>
      <c r="B189" s="50">
        <v>200</v>
      </c>
      <c r="C189" s="60" t="s">
        <v>159</v>
      </c>
      <c r="D189" s="51">
        <v>1848900</v>
      </c>
      <c r="E189" s="51">
        <v>923672.72</v>
      </c>
      <c r="F189" s="51">
        <f t="shared" si="13"/>
        <v>925227.28</v>
      </c>
    </row>
    <row r="190" spans="1:8" ht="12.75">
      <c r="A190" s="47" t="s">
        <v>465</v>
      </c>
      <c r="B190" s="50" t="s">
        <v>71</v>
      </c>
      <c r="C190" s="60" t="s">
        <v>467</v>
      </c>
      <c r="D190" s="51">
        <v>1309400</v>
      </c>
      <c r="E190" s="51">
        <v>1070609.48</v>
      </c>
      <c r="F190" s="51">
        <f t="shared" si="13"/>
        <v>238790.52000000002</v>
      </c>
      <c r="G190" s="64"/>
      <c r="H190" s="17"/>
    </row>
    <row r="191" spans="1:8" ht="12.75">
      <c r="A191" s="47" t="s">
        <v>260</v>
      </c>
      <c r="B191" s="50" t="s">
        <v>71</v>
      </c>
      <c r="C191" s="60" t="s">
        <v>303</v>
      </c>
      <c r="D191" s="51">
        <f>SUM(D192)</f>
        <v>3200</v>
      </c>
      <c r="E191" s="51">
        <f>SUM(E192)</f>
        <v>2136</v>
      </c>
      <c r="F191" s="51">
        <f t="shared" si="13"/>
        <v>1064</v>
      </c>
      <c r="G191" s="64"/>
      <c r="H191" s="17"/>
    </row>
    <row r="192" spans="1:8" ht="12.75">
      <c r="A192" s="47" t="s">
        <v>261</v>
      </c>
      <c r="B192" s="50" t="s">
        <v>71</v>
      </c>
      <c r="C192" s="60" t="s">
        <v>304</v>
      </c>
      <c r="D192" s="51">
        <f>SUM(D193:D194)</f>
        <v>3200</v>
      </c>
      <c r="E192" s="51">
        <f>SUM(E193:E194)</f>
        <v>2136</v>
      </c>
      <c r="F192" s="51">
        <f t="shared" si="13"/>
        <v>1064</v>
      </c>
      <c r="G192" s="64"/>
      <c r="H192" s="17"/>
    </row>
    <row r="193" spans="1:6" ht="12.75">
      <c r="A193" s="47" t="s">
        <v>168</v>
      </c>
      <c r="B193" s="50" t="s">
        <v>71</v>
      </c>
      <c r="C193" s="60" t="s">
        <v>160</v>
      </c>
      <c r="D193" s="51">
        <v>2200</v>
      </c>
      <c r="E193" s="51">
        <v>2136</v>
      </c>
      <c r="F193" s="51">
        <f t="shared" si="13"/>
        <v>64</v>
      </c>
    </row>
    <row r="194" spans="1:6" ht="12.75">
      <c r="A194" s="47" t="s">
        <v>178</v>
      </c>
      <c r="B194" s="50" t="s">
        <v>71</v>
      </c>
      <c r="C194" s="60" t="s">
        <v>216</v>
      </c>
      <c r="D194" s="51">
        <v>1000</v>
      </c>
      <c r="E194" s="51">
        <v>0</v>
      </c>
      <c r="F194" s="51">
        <f t="shared" si="13"/>
        <v>1000</v>
      </c>
    </row>
    <row r="195" spans="1:6" ht="63.75">
      <c r="A195" s="67" t="s">
        <v>210</v>
      </c>
      <c r="B195" s="50" t="s">
        <v>71</v>
      </c>
      <c r="C195" s="60" t="s">
        <v>207</v>
      </c>
      <c r="D195" s="51">
        <f>SUM(D198)</f>
        <v>60000</v>
      </c>
      <c r="E195" s="51">
        <f>SUM(E198)</f>
        <v>39335</v>
      </c>
      <c r="F195" s="51">
        <f t="shared" si="13"/>
        <v>20665</v>
      </c>
    </row>
    <row r="196" spans="1:6" ht="25.5">
      <c r="A196" s="72" t="s">
        <v>254</v>
      </c>
      <c r="B196" s="50" t="s">
        <v>71</v>
      </c>
      <c r="C196" s="60" t="s">
        <v>305</v>
      </c>
      <c r="D196" s="51">
        <f>SUM(D197)</f>
        <v>60000</v>
      </c>
      <c r="E196" s="51">
        <f>SUM(E197)</f>
        <v>39335</v>
      </c>
      <c r="F196" s="51">
        <f t="shared" si="13"/>
        <v>20665</v>
      </c>
    </row>
    <row r="197" spans="1:6" ht="25.5">
      <c r="A197" s="72" t="s">
        <v>255</v>
      </c>
      <c r="B197" s="50" t="s">
        <v>71</v>
      </c>
      <c r="C197" s="60" t="s">
        <v>306</v>
      </c>
      <c r="D197" s="51">
        <f>SUM(D198)</f>
        <v>60000</v>
      </c>
      <c r="E197" s="51">
        <f>SUM(E198)</f>
        <v>39335</v>
      </c>
      <c r="F197" s="51">
        <f t="shared" si="13"/>
        <v>20665</v>
      </c>
    </row>
    <row r="198" spans="1:6" ht="12.75">
      <c r="A198" s="47" t="s">
        <v>328</v>
      </c>
      <c r="B198" s="50" t="s">
        <v>71</v>
      </c>
      <c r="C198" s="60" t="s">
        <v>208</v>
      </c>
      <c r="D198" s="51">
        <v>60000</v>
      </c>
      <c r="E198" s="51">
        <v>39335</v>
      </c>
      <c r="F198" s="51">
        <f t="shared" si="13"/>
        <v>20665</v>
      </c>
    </row>
    <row r="199" spans="1:6" ht="38.25">
      <c r="A199" s="47" t="s">
        <v>206</v>
      </c>
      <c r="B199" s="50">
        <v>200</v>
      </c>
      <c r="C199" s="60" t="s">
        <v>158</v>
      </c>
      <c r="D199" s="51">
        <f>SUM(D202)</f>
        <v>115000</v>
      </c>
      <c r="E199" s="51">
        <f>SUM(E202)</f>
        <v>115000</v>
      </c>
      <c r="F199" s="51">
        <f t="shared" si="13"/>
        <v>0</v>
      </c>
    </row>
    <row r="200" spans="1:6" ht="12.75">
      <c r="A200" s="47" t="s">
        <v>260</v>
      </c>
      <c r="B200" s="50">
        <v>200</v>
      </c>
      <c r="C200" s="60" t="s">
        <v>307</v>
      </c>
      <c r="D200" s="51">
        <f>SUM(D201)</f>
        <v>115000</v>
      </c>
      <c r="E200" s="51">
        <f>SUM(E201)</f>
        <v>115000</v>
      </c>
      <c r="F200" s="51">
        <f t="shared" si="13"/>
        <v>0</v>
      </c>
    </row>
    <row r="201" spans="1:6" ht="12.75">
      <c r="A201" s="47" t="s">
        <v>261</v>
      </c>
      <c r="B201" s="50">
        <v>200</v>
      </c>
      <c r="C201" s="60" t="s">
        <v>308</v>
      </c>
      <c r="D201" s="51">
        <f>SUM(D202)</f>
        <v>115000</v>
      </c>
      <c r="E201" s="51">
        <f>SUM(E202)</f>
        <v>115000</v>
      </c>
      <c r="F201" s="51">
        <f t="shared" si="13"/>
        <v>0</v>
      </c>
    </row>
    <row r="202" spans="1:6" ht="25.5">
      <c r="A202" s="47" t="s">
        <v>131</v>
      </c>
      <c r="B202" s="50">
        <v>200</v>
      </c>
      <c r="C202" s="60" t="s">
        <v>157</v>
      </c>
      <c r="D202" s="51">
        <v>115000</v>
      </c>
      <c r="E202" s="51">
        <v>115000</v>
      </c>
      <c r="F202" s="51">
        <f t="shared" si="13"/>
        <v>0</v>
      </c>
    </row>
    <row r="203" spans="1:6" ht="12.75">
      <c r="A203" s="47" t="s">
        <v>147</v>
      </c>
      <c r="B203" s="50" t="s">
        <v>71</v>
      </c>
      <c r="C203" s="60" t="s">
        <v>156</v>
      </c>
      <c r="D203" s="51">
        <f aca="true" t="shared" si="14" ref="D203:E205">SUM(D204)</f>
        <v>255200</v>
      </c>
      <c r="E203" s="51">
        <f t="shared" si="14"/>
        <v>191904.05</v>
      </c>
      <c r="F203" s="51">
        <f t="shared" si="13"/>
        <v>63295.95000000001</v>
      </c>
    </row>
    <row r="204" spans="1:6" ht="12.75">
      <c r="A204" s="47" t="s">
        <v>148</v>
      </c>
      <c r="B204" s="50" t="s">
        <v>71</v>
      </c>
      <c r="C204" s="60" t="s">
        <v>155</v>
      </c>
      <c r="D204" s="51">
        <f>SUM(D206)</f>
        <v>255200</v>
      </c>
      <c r="E204" s="51">
        <f>SUM(E206)</f>
        <v>191904.05</v>
      </c>
      <c r="F204" s="51">
        <f t="shared" si="13"/>
        <v>63295.95000000001</v>
      </c>
    </row>
    <row r="205" spans="1:6" ht="25.5">
      <c r="A205" s="47" t="s">
        <v>247</v>
      </c>
      <c r="B205" s="50" t="s">
        <v>71</v>
      </c>
      <c r="C205" s="71" t="s">
        <v>248</v>
      </c>
      <c r="D205" s="51">
        <f t="shared" si="14"/>
        <v>255200</v>
      </c>
      <c r="E205" s="51">
        <f t="shared" si="14"/>
        <v>191904.05</v>
      </c>
      <c r="F205" s="51">
        <f t="shared" si="13"/>
        <v>63295.95000000001</v>
      </c>
    </row>
    <row r="206" spans="1:6" ht="38.25">
      <c r="A206" s="47" t="s">
        <v>13</v>
      </c>
      <c r="B206" s="50" t="s">
        <v>71</v>
      </c>
      <c r="C206" s="60" t="s">
        <v>154</v>
      </c>
      <c r="D206" s="51">
        <f>SUM(D209)</f>
        <v>255200</v>
      </c>
      <c r="E206" s="51">
        <f>SUM(E209)</f>
        <v>191904.05</v>
      </c>
      <c r="F206" s="51">
        <f t="shared" si="13"/>
        <v>63295.95000000001</v>
      </c>
    </row>
    <row r="207" spans="1:6" ht="53.25" customHeight="1">
      <c r="A207" s="47" t="s">
        <v>322</v>
      </c>
      <c r="B207" s="50" t="s">
        <v>71</v>
      </c>
      <c r="C207" s="60" t="s">
        <v>323</v>
      </c>
      <c r="D207" s="51">
        <f>SUM(D208)</f>
        <v>255200</v>
      </c>
      <c r="E207" s="51">
        <f>SUM(E208)</f>
        <v>191904.05</v>
      </c>
      <c r="F207" s="51">
        <f t="shared" si="13"/>
        <v>63295.95000000001</v>
      </c>
    </row>
    <row r="208" spans="1:6" ht="12.75">
      <c r="A208" s="47" t="s">
        <v>326</v>
      </c>
      <c r="B208" s="50" t="s">
        <v>71</v>
      </c>
      <c r="C208" s="60" t="s">
        <v>324</v>
      </c>
      <c r="D208" s="51">
        <f>SUM(D209)</f>
        <v>255200</v>
      </c>
      <c r="E208" s="51">
        <f>SUM(E209)</f>
        <v>191904.05</v>
      </c>
      <c r="F208" s="51">
        <f t="shared" si="13"/>
        <v>63295.95000000001</v>
      </c>
    </row>
    <row r="209" spans="1:6" ht="12.75">
      <c r="A209" s="47" t="s">
        <v>327</v>
      </c>
      <c r="B209" s="50" t="s">
        <v>71</v>
      </c>
      <c r="C209" s="60" t="s">
        <v>325</v>
      </c>
      <c r="D209" s="51">
        <v>255200</v>
      </c>
      <c r="E209" s="51">
        <v>191904.05</v>
      </c>
      <c r="F209" s="51">
        <f t="shared" si="13"/>
        <v>63295.95000000001</v>
      </c>
    </row>
    <row r="210" spans="1:6" ht="12.75">
      <c r="A210" s="47" t="s">
        <v>49</v>
      </c>
      <c r="B210" s="50" t="s">
        <v>71</v>
      </c>
      <c r="C210" s="60" t="s">
        <v>153</v>
      </c>
      <c r="D210" s="51">
        <f aca="true" t="shared" si="15" ref="D210:E213">SUM(D211)</f>
        <v>50000</v>
      </c>
      <c r="E210" s="51">
        <f t="shared" si="15"/>
        <v>29225</v>
      </c>
      <c r="F210" s="51">
        <f t="shared" si="13"/>
        <v>20775</v>
      </c>
    </row>
    <row r="211" spans="1:6" ht="25.5">
      <c r="A211" s="47" t="s">
        <v>50</v>
      </c>
      <c r="B211" s="50" t="s">
        <v>71</v>
      </c>
      <c r="C211" s="60" t="s">
        <v>152</v>
      </c>
      <c r="D211" s="51">
        <f>SUM(D213)</f>
        <v>50000</v>
      </c>
      <c r="E211" s="51">
        <f>SUM(E213)</f>
        <v>29225</v>
      </c>
      <c r="F211" s="51">
        <f t="shared" si="13"/>
        <v>20775</v>
      </c>
    </row>
    <row r="212" spans="1:6" ht="25.5">
      <c r="A212" s="47" t="s">
        <v>249</v>
      </c>
      <c r="B212" s="50" t="s">
        <v>71</v>
      </c>
      <c r="C212" s="71" t="s">
        <v>250</v>
      </c>
      <c r="D212" s="51">
        <f t="shared" si="15"/>
        <v>50000</v>
      </c>
      <c r="E212" s="51">
        <f t="shared" si="15"/>
        <v>29225</v>
      </c>
      <c r="F212" s="51">
        <f t="shared" si="13"/>
        <v>20775</v>
      </c>
    </row>
    <row r="213" spans="1:6" ht="38.25">
      <c r="A213" s="47" t="s">
        <v>14</v>
      </c>
      <c r="B213" s="50" t="s">
        <v>71</v>
      </c>
      <c r="C213" s="60" t="s">
        <v>151</v>
      </c>
      <c r="D213" s="51">
        <f t="shared" si="15"/>
        <v>50000</v>
      </c>
      <c r="E213" s="51">
        <f t="shared" si="15"/>
        <v>29225</v>
      </c>
      <c r="F213" s="51">
        <f t="shared" si="13"/>
        <v>20775</v>
      </c>
    </row>
    <row r="214" spans="1:6" ht="51">
      <c r="A214" s="47" t="s">
        <v>15</v>
      </c>
      <c r="B214" s="50" t="s">
        <v>71</v>
      </c>
      <c r="C214" s="60" t="s">
        <v>150</v>
      </c>
      <c r="D214" s="51">
        <f>SUM(D217)</f>
        <v>50000</v>
      </c>
      <c r="E214" s="51">
        <f>SUM(E217)</f>
        <v>29225</v>
      </c>
      <c r="F214" s="51">
        <f t="shared" si="13"/>
        <v>20775</v>
      </c>
    </row>
    <row r="215" spans="1:6" ht="25.5">
      <c r="A215" s="72" t="s">
        <v>254</v>
      </c>
      <c r="B215" s="50" t="s">
        <v>71</v>
      </c>
      <c r="C215" s="60" t="s">
        <v>309</v>
      </c>
      <c r="D215" s="51">
        <f>SUM(D216)</f>
        <v>50000</v>
      </c>
      <c r="E215" s="51">
        <f>SUM(E216)</f>
        <v>29225</v>
      </c>
      <c r="F215" s="51">
        <f t="shared" si="13"/>
        <v>20775</v>
      </c>
    </row>
    <row r="216" spans="1:6" ht="25.5">
      <c r="A216" s="72" t="s">
        <v>255</v>
      </c>
      <c r="B216" s="50" t="s">
        <v>71</v>
      </c>
      <c r="C216" s="60" t="s">
        <v>310</v>
      </c>
      <c r="D216" s="51">
        <f>SUM(D217)</f>
        <v>50000</v>
      </c>
      <c r="E216" s="51">
        <f>SUM(E217)</f>
        <v>29225</v>
      </c>
      <c r="F216" s="51">
        <f t="shared" si="13"/>
        <v>20775</v>
      </c>
    </row>
    <row r="217" spans="1:6" ht="12.75">
      <c r="A217" s="47" t="s">
        <v>328</v>
      </c>
      <c r="B217" s="50" t="s">
        <v>71</v>
      </c>
      <c r="C217" s="60" t="s">
        <v>149</v>
      </c>
      <c r="D217" s="51">
        <v>50000</v>
      </c>
      <c r="E217" s="51">
        <v>29225</v>
      </c>
      <c r="F217" s="51">
        <f t="shared" si="13"/>
        <v>20775</v>
      </c>
    </row>
    <row r="218" spans="1:6" ht="25.5">
      <c r="A218" s="65" t="s">
        <v>27</v>
      </c>
      <c r="B218" s="44">
        <v>450</v>
      </c>
      <c r="C218" s="69" t="s">
        <v>48</v>
      </c>
      <c r="D218" s="66">
        <v>-1845600</v>
      </c>
      <c r="E218" s="68" t="s">
        <v>513</v>
      </c>
      <c r="F218" s="70" t="s">
        <v>48</v>
      </c>
    </row>
  </sheetData>
  <sheetProtection/>
  <autoFilter ref="A4:F21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578329.7599999998</v>
      </c>
      <c r="F5" s="53">
        <f>D5-E5</f>
        <v>1267270.2400000002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578329.7599999998</v>
      </c>
      <c r="F6" s="53">
        <f>D6-E6</f>
        <v>1267270.2400000002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-20617400</v>
      </c>
      <c r="E7" s="53">
        <f t="shared" si="0"/>
        <v>-12190937.98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-20617400</v>
      </c>
      <c r="E8" s="53">
        <f t="shared" si="0"/>
        <v>-12190937.98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-20617400</v>
      </c>
      <c r="E9" s="53">
        <f t="shared" si="0"/>
        <v>-12190937.98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-20617400</v>
      </c>
      <c r="E10" s="48">
        <v>-12190937.98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22463000</v>
      </c>
      <c r="E11" s="57">
        <f t="shared" si="1"/>
        <v>12769267.74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22463000</v>
      </c>
      <c r="E12" s="57">
        <f t="shared" si="1"/>
        <v>12769267.74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22463000</v>
      </c>
      <c r="E13" s="57">
        <f t="shared" si="1"/>
        <v>12769267.74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22463000</v>
      </c>
      <c r="E14" s="57">
        <v>12769267.74</v>
      </c>
      <c r="F14" s="55" t="s">
        <v>48</v>
      </c>
    </row>
    <row r="16" spans="1:3" ht="12.75">
      <c r="A16" s="27" t="s">
        <v>468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2022-11-07T08:50:41Z</dcterms:modified>
  <cp:category/>
  <cp:version/>
  <cp:contentType/>
  <cp:contentStatus/>
</cp:coreProperties>
</file>