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'расходы'!$A$4:$F$232</definedName>
  </definedNames>
  <calcPr fullCalcOnLoad="1"/>
</workbook>
</file>

<file path=xl/sharedStrings.xml><?xml version="1.0" encoding="utf-8"?>
<sst xmlns="http://schemas.openxmlformats.org/spreadsheetml/2006/main" count="951" uniqueCount="505">
  <si>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</si>
  <si>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</si>
  <si>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</si>
  <si>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</si>
  <si>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</si>
  <si>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</si>
  <si>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</si>
  <si>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</si>
  <si>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</si>
  <si>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</si>
  <si>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</si>
  <si>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</si>
  <si>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</si>
  <si>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</si>
  <si>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</si>
  <si>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</si>
  <si>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</si>
  <si>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</si>
  <si>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</si>
  <si>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</si>
  <si>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</si>
  <si>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</si>
  <si>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</si>
  <si>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</si>
  <si>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</si>
  <si>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</si>
  <si>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</si>
  <si>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</si>
  <si>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</si>
  <si>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</si>
  <si>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</si>
  <si>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</si>
  <si>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</si>
  <si>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</si>
  <si>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</si>
  <si>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</si>
  <si>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</si>
  <si>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</si>
  <si>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</si>
  <si>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</si>
  <si>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</si>
  <si>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</si>
  <si>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</si>
  <si>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</si>
  <si>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</si>
  <si>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</si>
  <si>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</si>
  <si>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</si>
  <si>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</si>
  <si>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</si>
  <si>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</si>
  <si>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</si>
  <si>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</si>
  <si>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</si>
  <si>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</si>
  <si>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</si>
  <si>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</si>
  <si>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</si>
  <si>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</si>
  <si>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</si>
  <si>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</si>
  <si>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</si>
  <si>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</si>
  <si>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</si>
  <si>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</si>
  <si>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</si>
  <si>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</si>
  <si>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</si>
  <si>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</si>
  <si>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</si>
  <si>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</si>
  <si>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</si>
  <si>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</si>
  <si>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</si>
  <si>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</si>
  <si>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</si>
  <si>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</si>
  <si>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</si>
  <si>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</si>
  <si>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</si>
  <si>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</si>
  <si>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</si>
  <si>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</si>
  <si>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</si>
  <si>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</si>
  <si>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</si>
  <si>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</si>
  <si>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</si>
  <si>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</si>
  <si>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</si>
  <si>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</si>
  <si>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</si>
  <si>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</si>
  <si>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</si>
  <si>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</si>
  <si>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</si>
  <si>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</si>
  <si>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</si>
  <si>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</si>
  <si>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</si>
  <si>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</si>
  <si>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</si>
  <si>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</si>
  <si>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</si>
  <si>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</si>
  <si>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</si>
  <si>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</si>
  <si>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</si>
  <si>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</si>
  <si>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</si>
  <si>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</si>
  <si>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</si>
  <si>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</si>
  <si>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</si>
  <si>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</si>
  <si>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</si>
  <si>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</si>
  <si>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</si>
  <si>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</si>
  <si>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</si>
  <si>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</si>
  <si>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</si>
  <si>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</si>
  <si>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</si>
  <si>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</si>
  <si>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</si>
  <si>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</si>
  <si>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</si>
  <si>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</si>
  <si>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</si>
  <si>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</si>
  <si>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</si>
  <si>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</si>
  <si>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</si>
  <si>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</si>
  <si>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</si>
  <si>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</si>
  <si>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</si>
  <si>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</si>
  <si>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</si>
  <si>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</si>
  <si>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</si>
  <si>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</si>
  <si>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</si>
  <si>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</si>
  <si>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</si>
  <si>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</si>
  <si>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</si>
  <si>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</si>
  <si>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</si>
  <si>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</si>
  <si>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</si>
  <si>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</si>
  <si>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</si>
  <si>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</si>
  <si>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</si>
  <si>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</si>
  <si>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</si>
  <si>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</si>
  <si>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</si>
  <si>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</si>
  <si>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</si>
  <si>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</si>
  <si>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</si>
  <si>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</si>
  <si>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</si>
  <si>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</si>
  <si>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</si>
  <si>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</si>
  <si>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</si>
  <si>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</si>
  <si>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</si>
  <si>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</si>
  <si>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</si>
  <si>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</si>
  <si>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</si>
  <si>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</si>
  <si>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</si>
  <si>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</si>
  <si>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</si>
  <si>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</si>
  <si>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</si>
  <si>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</si>
  <si>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</si>
  <si>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</si>
  <si>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</si>
  <si>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</si>
  <si>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</si>
  <si>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</si>
  <si>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</si>
  <si>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</si>
  <si>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</si>
  <si>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</si>
  <si>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</si>
  <si>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</si>
  <si>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</si>
  <si>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</si>
  <si>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</si>
  <si>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</si>
  <si>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</si>
  <si>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</si>
  <si>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</si>
  <si>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</si>
  <si>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</si>
  <si>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</si>
  <si>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</si>
  <si>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</si>
  <si>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</si>
  <si>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</si>
  <si>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</si>
  <si>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</si>
  <si>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</si>
  <si>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</si>
  <si>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</si>
  <si>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</si>
  <si>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</si>
  <si>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</si>
  <si>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</si>
  <si>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</si>
  <si>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</si>
  <si>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</si>
  <si>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</si>
  <si>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</si>
  <si>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</si>
  <si>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</si>
  <si>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</si>
  <si>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</si>
  <si>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</si>
  <si>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</si>
  <si>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</si>
  <si>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</si>
  <si>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</si>
  <si>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</si>
  <si>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</si>
  <si>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</si>
  <si>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</si>
  <si>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</si>
  <si>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</si>
  <si>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</si>
  <si>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</si>
  <si>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</si>
  <si>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</si>
  <si>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</si>
  <si>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</si>
  <si>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</si>
  <si>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</si>
  <si>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</si>
  <si>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</si>
  <si>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</si>
  <si>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</si>
  <si>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</si>
  <si>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</si>
  <si>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</si>
  <si>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</si>
  <si>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</si>
  <si>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</si>
  <si>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</si>
  <si>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</si>
  <si>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</si>
  <si>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</si>
  <si>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</si>
  <si>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</si>
  <si>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</si>
  <si>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</si>
  <si>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</si>
  <si>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</si>
  <si>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</si>
  <si>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</si>
  <si>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</si>
  <si>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</si>
  <si>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</si>
  <si>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</si>
  <si>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</si>
  <si>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</si>
  <si>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</si>
  <si>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</si>
  <si>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</si>
  <si>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</si>
  <si>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</si>
  <si>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</si>
  <si>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</si>
  <si>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</si>
  <si>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</si>
  <si>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</si>
  <si>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</si>
  <si>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</si>
  <si>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</si>
  <si>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</si>
  <si>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</si>
  <si>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</si>
  <si>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</si>
  <si>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</si>
  <si>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</si>
  <si>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</si>
  <si>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</si>
  <si>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</si>
  <si>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</si>
  <si>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</si>
  <si>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</si>
  <si>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</si>
  <si>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</si>
  <si>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</si>
  <si>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</si>
  <si>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</si>
  <si>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</si>
  <si>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</si>
  <si>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</si>
  <si>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</si>
  <si>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</si>
  <si>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</si>
  <si>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</si>
  <si>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</si>
  <si>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</si>
  <si>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</si>
  <si>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</si>
  <si>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</si>
  <si>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</si>
  <si>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</si>
  <si>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</si>
  <si>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</si>
  <si>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</si>
  <si>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</si>
  <si>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</si>
  <si>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</si>
  <si>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</si>
  <si>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</si>
  <si>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</si>
  <si>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</si>
  <si>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</si>
  <si>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</si>
  <si>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</si>
  <si>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</si>
  <si>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</si>
  <si>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</si>
  <si>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</si>
  <si>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</si>
  <si>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</si>
  <si>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</si>
  <si>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</si>
  <si>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</si>
  <si>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</si>
  <si>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</si>
  <si>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</si>
  <si>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</si>
  <si>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</si>
  <si>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</si>
  <si>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</si>
  <si>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</si>
  <si>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</si>
  <si>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</si>
  <si>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</si>
  <si>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</si>
  <si>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</si>
  <si>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</si>
  <si>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</si>
  <si>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</si>
  <si>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</si>
  <si>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</si>
  <si>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</si>
  <si>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</si>
  <si>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</si>
  <si>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</si>
  <si>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</si>
  <si>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</si>
  <si>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</si>
  <si>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</si>
  <si>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</si>
  <si>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</si>
  <si>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</si>
  <si>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</si>
  <si>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</si>
  <si>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</si>
  <si>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</si>
  <si>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</si>
  <si>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</si>
  <si>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</si>
  <si>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</si>
  <si>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</si>
  <si>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</si>
  <si>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</si>
  <si>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</si>
  <si>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</si>
  <si>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</si>
  <si>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</si>
  <si>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</si>
  <si>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</si>
  <si>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</si>
  <si>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</si>
  <si>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</si>
  <si>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</si>
  <si>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</si>
  <si>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</si>
  <si>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</si>
  <si>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</si>
  <si>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</si>
  <si>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</si>
  <si>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</si>
  <si>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</si>
  <si>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</si>
  <si>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</si>
  <si>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</si>
  <si>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</si>
  <si>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</si>
  <si>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</si>
  <si>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</si>
  <si>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</si>
  <si>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</si>
  <si>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</si>
  <si>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</si>
  <si>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</si>
  <si>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</si>
  <si>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</si>
  <si>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</si>
  <si>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</si>
  <si>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</si>
  <si>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</si>
  <si>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</si>
  <si>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</si>
  <si>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</si>
  <si>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</si>
  <si>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</si>
  <si>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</si>
  <si>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</si>
  <si>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</si>
  <si>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</si>
  <si>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</si>
  <si>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</si>
  <si>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</si>
  <si>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</si>
  <si>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</si>
  <si>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</si>
  <si>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</si>
  <si>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</si>
  <si>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</si>
  <si>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</si>
  <si>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</si>
  <si>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</si>
  <si>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</si>
  <si>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</si>
  <si>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</si>
  <si>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</si>
  <si>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</si>
  <si>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</si>
  <si>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</si>
  <si>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</si>
  <si>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</si>
  <si>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</si>
  <si>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</si>
  <si>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</si>
  <si>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</si>
  <si>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</si>
  <si>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</si>
  <si>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</si>
  <si>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</si>
  <si>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</si>
  <si>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</si>
  <si>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</si>
  <si>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</si>
  <si>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</si>
  <si>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</si>
  <si>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</si>
  <si>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</si>
  <si>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</si>
  <si>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</si>
  <si>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</si>
  <si>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</si>
  <si>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</si>
  <si>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</si>
  <si>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</si>
  <si>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</si>
  <si>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</si>
  <si>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</si>
  <si>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</si>
  <si>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</si>
  <si>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</si>
  <si>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</si>
  <si>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</si>
  <si>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</si>
  <si>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</si>
  <si>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</si>
  <si>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</si>
  <si>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</si>
  <si>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</si>
  <si>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</si>
  <si>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</si>
  <si>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</si>
  <si>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</si>
  <si>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</si>
  <si>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</si>
  <si>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</si>
  <si>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</si>
  <si>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</si>
  <si>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</si>
  <si>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</si>
  <si>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</si>
  <si>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951 0104 2230000190 300</t>
  </si>
  <si>
    <t>951 0104 2230000190 320</t>
  </si>
  <si>
    <t>951 0104 2230000190 321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</si>
  <si>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</si>
  <si>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</si>
  <si>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Главный специалист ________________            В.А.Резникова</t>
  </si>
  <si>
    <t>на 1 сентября  2018 года</t>
  </si>
  <si>
    <t>01.09.2018</t>
  </si>
  <si>
    <t>398683,42</t>
  </si>
  <si>
    <t>" 06 " сентября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</si>
</sst>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D75" sqref="D7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501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502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267</v>
      </c>
    </row>
    <row r="6" spans="1:6" s="2" customFormat="1" ht="12.75">
      <c r="A6" s="35" t="s">
        <v>266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314</v>
      </c>
      <c r="F7" s="13" t="s">
        <v>315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13703300</v>
      </c>
      <c r="E14" s="48">
        <f>SUM(E15+E64)</f>
        <v>9083861.6</v>
      </c>
      <c r="F14" s="48">
        <f>D14-E14</f>
        <v>4619438.4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5345400</v>
      </c>
      <c r="E15" s="48">
        <f>SUM(E16+E29+E35+E49+E53+E57+E61)</f>
        <v>2447886.5999999996</v>
      </c>
      <c r="F15" s="48">
        <f>SUM(D15-E15)</f>
        <v>2897513.4000000004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365808</v>
      </c>
      <c r="F16" s="48">
        <f aca="true" t="shared" si="0" ref="F16:F48">SUM(D16-E16)</f>
        <v>235392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365808</v>
      </c>
      <c r="F17" s="48">
        <f t="shared" si="0"/>
        <v>235392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354195.75</v>
      </c>
      <c r="F18" s="48">
        <f t="shared" si="0"/>
        <v>247004.25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354071.94</v>
      </c>
      <c r="F19" s="48">
        <f t="shared" si="0"/>
        <v>247128.06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91.2</v>
      </c>
      <c r="F20" s="48">
        <f>SUM(D20-E20)</f>
        <v>-91.2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32.61</v>
      </c>
      <c r="F21" s="48">
        <f t="shared" si="0"/>
        <v>-32.61</v>
      </c>
    </row>
    <row r="22" spans="1:6" ht="92.25" customHeight="1">
      <c r="A22" s="47" t="s">
        <v>373</v>
      </c>
      <c r="B22" s="47" t="s">
        <v>146</v>
      </c>
      <c r="C22" s="47" t="s">
        <v>374</v>
      </c>
      <c r="D22" s="48">
        <f>SUM(D23)</f>
        <v>0</v>
      </c>
      <c r="E22" s="48">
        <f>SUM(E23+E24)</f>
        <v>37.5</v>
      </c>
      <c r="F22" s="48">
        <f aca="true" t="shared" si="1" ref="F22:F28">SUM(D22-E22)</f>
        <v>-37.5</v>
      </c>
    </row>
    <row r="23" spans="1:6" ht="63.75" customHeight="1">
      <c r="A23" s="47" t="s">
        <v>373</v>
      </c>
      <c r="B23" s="47" t="s">
        <v>146</v>
      </c>
      <c r="C23" s="47" t="s">
        <v>375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373</v>
      </c>
      <c r="B24" s="47" t="s">
        <v>146</v>
      </c>
      <c r="C24" s="47" t="s">
        <v>468</v>
      </c>
      <c r="D24" s="58">
        <v>0</v>
      </c>
      <c r="E24" s="48">
        <v>37.5</v>
      </c>
      <c r="F24" s="48">
        <f t="shared" si="1"/>
        <v>-37.5</v>
      </c>
    </row>
    <row r="25" spans="1:6" ht="40.5" customHeight="1">
      <c r="A25" s="47" t="s">
        <v>330</v>
      </c>
      <c r="B25" s="47" t="s">
        <v>146</v>
      </c>
      <c r="C25" s="47" t="s">
        <v>183</v>
      </c>
      <c r="D25" s="58">
        <v>0</v>
      </c>
      <c r="E25" s="48">
        <f>SUM(E26+E28+E27)</f>
        <v>11574.75</v>
      </c>
      <c r="F25" s="48">
        <f t="shared" si="1"/>
        <v>-11574.75</v>
      </c>
    </row>
    <row r="26" spans="1:6" ht="40.5" customHeight="1">
      <c r="A26" s="47" t="s">
        <v>330</v>
      </c>
      <c r="B26" s="47" t="s">
        <v>146</v>
      </c>
      <c r="C26" s="47" t="s">
        <v>182</v>
      </c>
      <c r="D26" s="58">
        <v>0</v>
      </c>
      <c r="E26" s="48">
        <v>11118.96</v>
      </c>
      <c r="F26" s="48">
        <f t="shared" si="1"/>
        <v>-11118.96</v>
      </c>
    </row>
    <row r="27" spans="1:6" ht="40.5" customHeight="1">
      <c r="A27" s="47" t="s">
        <v>330</v>
      </c>
      <c r="B27" s="47" t="s">
        <v>146</v>
      </c>
      <c r="C27" s="47" t="s">
        <v>234</v>
      </c>
      <c r="D27" s="58">
        <v>0</v>
      </c>
      <c r="E27" s="48">
        <v>245.79</v>
      </c>
      <c r="F27" s="48">
        <f t="shared" si="1"/>
        <v>-245.79</v>
      </c>
    </row>
    <row r="28" spans="1:6" ht="40.5" customHeight="1">
      <c r="A28" s="47" t="s">
        <v>330</v>
      </c>
      <c r="B28" s="47" t="s">
        <v>146</v>
      </c>
      <c r="C28" s="47" t="s">
        <v>232</v>
      </c>
      <c r="D28" s="58">
        <v>0</v>
      </c>
      <c r="E28" s="48">
        <v>210</v>
      </c>
      <c r="F28" s="48">
        <f t="shared" si="1"/>
        <v>-210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839000</v>
      </c>
      <c r="E29" s="48">
        <f>SUM(E30)</f>
        <v>916078.3899999999</v>
      </c>
      <c r="F29" s="48">
        <f t="shared" si="0"/>
        <v>-77078.3899999999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839000</v>
      </c>
      <c r="E30" s="48">
        <f>SUM(E31)</f>
        <v>916078.3899999999</v>
      </c>
      <c r="F30" s="48">
        <f t="shared" si="0"/>
        <v>-77078.3899999999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839000</v>
      </c>
      <c r="E31" s="48">
        <f>SUM(E32+E33+E34)</f>
        <v>916078.3899999999</v>
      </c>
      <c r="F31" s="48">
        <f t="shared" si="0"/>
        <v>-77078.3899999999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839000</v>
      </c>
      <c r="E32" s="48">
        <v>915341.2</v>
      </c>
      <c r="F32" s="48">
        <f t="shared" si="0"/>
        <v>-76341.19999999995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737.19</v>
      </c>
      <c r="F33" s="48">
        <f>SUM(D33-E33)</f>
        <v>-737.19</v>
      </c>
    </row>
    <row r="34" spans="1:6" ht="12.75">
      <c r="A34" s="47" t="s">
        <v>48</v>
      </c>
      <c r="B34" s="47" t="s">
        <v>146</v>
      </c>
      <c r="C34" s="47" t="s">
        <v>469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1141348.21</v>
      </c>
      <c r="F35" s="48">
        <f t="shared" si="0"/>
        <v>2554651.79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15535.130000000001</v>
      </c>
      <c r="F36" s="48">
        <f t="shared" si="0"/>
        <v>200464.87</v>
      </c>
    </row>
    <row r="37" spans="1:6" ht="38.25">
      <c r="A37" s="47" t="s">
        <v>331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15535.130000000001</v>
      </c>
      <c r="F37" s="48">
        <f t="shared" si="0"/>
        <v>200464.87</v>
      </c>
    </row>
    <row r="38" spans="1:6" ht="38.25">
      <c r="A38" s="47" t="s">
        <v>331</v>
      </c>
      <c r="B38" s="47" t="s">
        <v>146</v>
      </c>
      <c r="C38" s="47" t="s">
        <v>52</v>
      </c>
      <c r="D38" s="58">
        <v>216000</v>
      </c>
      <c r="E38" s="48">
        <v>15294.77</v>
      </c>
      <c r="F38" s="48">
        <f t="shared" si="0"/>
        <v>200705.23</v>
      </c>
    </row>
    <row r="39" spans="1:6" ht="38.25">
      <c r="A39" s="47" t="s">
        <v>331</v>
      </c>
      <c r="B39" s="47" t="s">
        <v>146</v>
      </c>
      <c r="C39" s="47" t="s">
        <v>223</v>
      </c>
      <c r="D39" s="58">
        <v>0</v>
      </c>
      <c r="E39" s="48">
        <v>240.36</v>
      </c>
      <c r="F39" s="48">
        <f>SUM(D39-E39)</f>
        <v>-240.36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1125813.08</v>
      </c>
      <c r="F40" s="48">
        <f t="shared" si="0"/>
        <v>2354186.92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710740.56</v>
      </c>
      <c r="F41" s="48">
        <f t="shared" si="0"/>
        <v>299259.43999999994</v>
      </c>
    </row>
    <row r="42" spans="1:6" ht="25.5">
      <c r="A42" s="47" t="s">
        <v>332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710740.56</v>
      </c>
      <c r="F42" s="48">
        <f t="shared" si="0"/>
        <v>299259.43999999994</v>
      </c>
    </row>
    <row r="43" spans="1:6" ht="25.5">
      <c r="A43" s="47" t="s">
        <v>332</v>
      </c>
      <c r="B43" s="47" t="s">
        <v>146</v>
      </c>
      <c r="C43" s="47" t="s">
        <v>227</v>
      </c>
      <c r="D43" s="48">
        <v>1010000</v>
      </c>
      <c r="E43" s="48">
        <v>710489.75</v>
      </c>
      <c r="F43" s="48">
        <f t="shared" si="0"/>
        <v>299510.25</v>
      </c>
    </row>
    <row r="44" spans="1:6" ht="25.5">
      <c r="A44" s="47" t="s">
        <v>332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415072.52</v>
      </c>
      <c r="F45" s="48">
        <f t="shared" si="0"/>
        <v>2054927.48</v>
      </c>
    </row>
    <row r="46" spans="1:6" ht="26.25" customHeight="1">
      <c r="A46" s="47" t="s">
        <v>333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415072.52</v>
      </c>
      <c r="F46" s="48">
        <f t="shared" si="0"/>
        <v>2054927.48</v>
      </c>
    </row>
    <row r="47" spans="1:6" ht="25.5" customHeight="1">
      <c r="A47" s="47" t="s">
        <v>333</v>
      </c>
      <c r="B47" s="47" t="s">
        <v>146</v>
      </c>
      <c r="C47" s="47" t="s">
        <v>231</v>
      </c>
      <c r="D47" s="48">
        <v>2470000</v>
      </c>
      <c r="E47" s="48">
        <v>409506.95</v>
      </c>
      <c r="F47" s="48">
        <f t="shared" si="0"/>
        <v>2060493.05</v>
      </c>
    </row>
    <row r="48" spans="1:6" ht="25.5" customHeight="1">
      <c r="A48" s="47" t="s">
        <v>333</v>
      </c>
      <c r="B48" s="47" t="s">
        <v>146</v>
      </c>
      <c r="C48" s="47" t="s">
        <v>1</v>
      </c>
      <c r="D48" s="58">
        <v>0</v>
      </c>
      <c r="E48" s="48">
        <v>5565.57</v>
      </c>
      <c r="F48" s="48">
        <f t="shared" si="0"/>
        <v>-5565.57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48500</v>
      </c>
      <c r="E49" s="48">
        <f t="shared" si="2"/>
        <v>20290</v>
      </c>
      <c r="F49" s="48">
        <f aca="true" t="shared" si="3" ref="F49:F54">SUM(D49-E49)</f>
        <v>28210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48500</v>
      </c>
      <c r="E50" s="48">
        <f t="shared" si="2"/>
        <v>20290</v>
      </c>
      <c r="F50" s="48">
        <f t="shared" si="3"/>
        <v>28210</v>
      </c>
    </row>
    <row r="51" spans="1:6" ht="63.75">
      <c r="A51" s="47" t="s">
        <v>467</v>
      </c>
      <c r="B51" s="47" t="s">
        <v>146</v>
      </c>
      <c r="C51" s="47" t="s">
        <v>54</v>
      </c>
      <c r="D51" s="48">
        <f t="shared" si="2"/>
        <v>48500</v>
      </c>
      <c r="E51" s="48">
        <f>SUM(E52)</f>
        <v>20290</v>
      </c>
      <c r="F51" s="48">
        <f t="shared" si="3"/>
        <v>28210</v>
      </c>
    </row>
    <row r="52" spans="1:6" ht="63.75">
      <c r="A52" s="47" t="s">
        <v>467</v>
      </c>
      <c r="B52" s="47" t="s">
        <v>146</v>
      </c>
      <c r="C52" s="47" t="s">
        <v>61</v>
      </c>
      <c r="D52" s="48">
        <v>48500</v>
      </c>
      <c r="E52" s="48">
        <v>20290</v>
      </c>
      <c r="F52" s="48">
        <f t="shared" si="3"/>
        <v>28210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1162</v>
      </c>
      <c r="F53" s="48">
        <f t="shared" si="3"/>
        <v>72938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1162</v>
      </c>
      <c r="F54" s="48">
        <f t="shared" si="3"/>
        <v>72938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1162</v>
      </c>
      <c r="F55" s="48">
        <f aca="true" t="shared" si="5" ref="F55:F60">SUM(D55-E55)</f>
        <v>72938</v>
      </c>
    </row>
    <row r="56" spans="1:6" ht="51">
      <c r="A56" s="47" t="s">
        <v>334</v>
      </c>
      <c r="B56" s="47" t="s">
        <v>146</v>
      </c>
      <c r="C56" s="47" t="s">
        <v>192</v>
      </c>
      <c r="D56" s="48">
        <v>74100</v>
      </c>
      <c r="E56" s="48">
        <v>1162</v>
      </c>
      <c r="F56" s="48">
        <f t="shared" si="5"/>
        <v>72938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335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0</v>
      </c>
      <c r="E61" s="48">
        <f t="shared" si="7"/>
        <v>3200</v>
      </c>
      <c r="F61" s="48">
        <f t="shared" si="7"/>
        <v>-3200</v>
      </c>
    </row>
    <row r="62" spans="1:6" ht="38.25">
      <c r="A62" s="47" t="s">
        <v>344</v>
      </c>
      <c r="B62" s="47" t="s">
        <v>146</v>
      </c>
      <c r="C62" s="47" t="s">
        <v>4</v>
      </c>
      <c r="D62" s="48">
        <f t="shared" si="7"/>
        <v>0</v>
      </c>
      <c r="E62" s="48">
        <f t="shared" si="7"/>
        <v>3200</v>
      </c>
      <c r="F62" s="48">
        <f t="shared" si="7"/>
        <v>-3200</v>
      </c>
    </row>
    <row r="63" spans="1:6" ht="51">
      <c r="A63" s="47" t="s">
        <v>345</v>
      </c>
      <c r="B63" s="47" t="s">
        <v>146</v>
      </c>
      <c r="C63" s="47" t="s">
        <v>5</v>
      </c>
      <c r="D63" s="48">
        <v>0</v>
      </c>
      <c r="E63" s="48">
        <v>3200</v>
      </c>
      <c r="F63" s="48">
        <f aca="true" t="shared" si="8" ref="F63:F78">SUM(D63-E63)</f>
        <v>-3200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8357900</v>
      </c>
      <c r="E64" s="48">
        <f>SUM(E65)</f>
        <v>6635975</v>
      </c>
      <c r="F64" s="48">
        <f t="shared" si="8"/>
        <v>1721925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8357900</v>
      </c>
      <c r="E65" s="48">
        <f>SUM(E66+E69+E74)</f>
        <v>6635975</v>
      </c>
      <c r="F65" s="48">
        <f t="shared" si="8"/>
        <v>1721925</v>
      </c>
    </row>
    <row r="66" spans="1:6" ht="25.5">
      <c r="A66" s="47" t="s">
        <v>336</v>
      </c>
      <c r="B66" s="47" t="s">
        <v>146</v>
      </c>
      <c r="C66" s="47" t="s">
        <v>92</v>
      </c>
      <c r="D66" s="48">
        <f>SUM(D67)</f>
        <v>6624600</v>
      </c>
      <c r="E66" s="48">
        <f>SUM(E67)</f>
        <v>5328000</v>
      </c>
      <c r="F66" s="48">
        <f t="shared" si="8"/>
        <v>1296600</v>
      </c>
    </row>
    <row r="67" spans="1:6" ht="12.75">
      <c r="A67" s="47" t="s">
        <v>93</v>
      </c>
      <c r="B67" s="47" t="s">
        <v>146</v>
      </c>
      <c r="C67" s="47" t="s">
        <v>316</v>
      </c>
      <c r="D67" s="48">
        <f>SUM(D68)</f>
        <v>6624600</v>
      </c>
      <c r="E67" s="48">
        <f>SUM(E68)</f>
        <v>5328000</v>
      </c>
      <c r="F67" s="48">
        <f t="shared" si="8"/>
        <v>1296600</v>
      </c>
    </row>
    <row r="68" spans="1:6" ht="25.5">
      <c r="A68" s="47" t="s">
        <v>337</v>
      </c>
      <c r="B68" s="47" t="s">
        <v>146</v>
      </c>
      <c r="C68" s="47" t="s">
        <v>317</v>
      </c>
      <c r="D68" s="48">
        <v>6624600</v>
      </c>
      <c r="E68" s="48">
        <v>5328000</v>
      </c>
      <c r="F68" s="48">
        <f t="shared" si="8"/>
        <v>1296600</v>
      </c>
    </row>
    <row r="69" spans="1:6" ht="25.5">
      <c r="A69" s="47" t="s">
        <v>338</v>
      </c>
      <c r="B69" s="47" t="s">
        <v>146</v>
      </c>
      <c r="C69" s="47" t="s">
        <v>318</v>
      </c>
      <c r="D69" s="48">
        <f>SUM(D72+D70)</f>
        <v>192900</v>
      </c>
      <c r="E69" s="48">
        <f>SUM(E72+E70)</f>
        <v>142575</v>
      </c>
      <c r="F69" s="48">
        <f t="shared" si="8"/>
        <v>50325</v>
      </c>
    </row>
    <row r="70" spans="1:6" ht="30" customHeight="1">
      <c r="A70" s="47" t="s">
        <v>341</v>
      </c>
      <c r="B70" s="47" t="s">
        <v>146</v>
      </c>
      <c r="C70" s="47" t="s">
        <v>340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342</v>
      </c>
      <c r="B71" s="47" t="s">
        <v>146</v>
      </c>
      <c r="C71" s="47" t="s">
        <v>321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319</v>
      </c>
      <c r="D72" s="48">
        <f>SUM(D73)</f>
        <v>192700</v>
      </c>
      <c r="E72" s="48">
        <f>SUM(E73)</f>
        <v>142375</v>
      </c>
      <c r="F72" s="48">
        <f t="shared" si="8"/>
        <v>50325</v>
      </c>
    </row>
    <row r="73" spans="1:6" ht="38.25">
      <c r="A73" s="47" t="s">
        <v>339</v>
      </c>
      <c r="B73" s="47" t="s">
        <v>146</v>
      </c>
      <c r="C73" s="47" t="s">
        <v>320</v>
      </c>
      <c r="D73" s="48">
        <v>192700</v>
      </c>
      <c r="E73" s="48">
        <v>142375</v>
      </c>
      <c r="F73" s="48">
        <f t="shared" si="8"/>
        <v>50325</v>
      </c>
    </row>
    <row r="74" spans="1:6" ht="12.75">
      <c r="A74" s="47" t="s">
        <v>103</v>
      </c>
      <c r="B74" s="47" t="s">
        <v>146</v>
      </c>
      <c r="C74" s="47" t="s">
        <v>322</v>
      </c>
      <c r="D74" s="48">
        <f>SUM(D75+D77)</f>
        <v>1540400</v>
      </c>
      <c r="E74" s="48">
        <f>SUM(E75+E77)</f>
        <v>1165400</v>
      </c>
      <c r="F74" s="48">
        <f t="shared" si="8"/>
        <v>375000</v>
      </c>
    </row>
    <row r="75" spans="1:6" ht="51">
      <c r="A75" s="47" t="s">
        <v>180</v>
      </c>
      <c r="B75" s="47" t="s">
        <v>146</v>
      </c>
      <c r="C75" s="47" t="s">
        <v>323</v>
      </c>
      <c r="D75" s="48">
        <f>SUM(D76)</f>
        <v>40400</v>
      </c>
      <c r="E75" s="48">
        <f>SUM(E76)</f>
        <v>40400</v>
      </c>
      <c r="F75" s="48">
        <f t="shared" si="8"/>
        <v>0</v>
      </c>
    </row>
    <row r="76" spans="1:6" ht="63.75">
      <c r="A76" s="47" t="s">
        <v>343</v>
      </c>
      <c r="B76" s="47" t="s">
        <v>146</v>
      </c>
      <c r="C76" s="47" t="s">
        <v>324</v>
      </c>
      <c r="D76" s="48">
        <v>40400</v>
      </c>
      <c r="E76" s="48">
        <v>40400</v>
      </c>
      <c r="F76" s="48">
        <f t="shared" si="8"/>
        <v>0</v>
      </c>
    </row>
    <row r="77" spans="1:6" ht="18.75" customHeight="1">
      <c r="A77" s="74" t="s">
        <v>470</v>
      </c>
      <c r="B77" s="47" t="s">
        <v>146</v>
      </c>
      <c r="C77" s="61" t="s">
        <v>472</v>
      </c>
      <c r="D77" s="48">
        <f>SUM(D78)</f>
        <v>1500000</v>
      </c>
      <c r="E77" s="48">
        <f>SUM(E78)</f>
        <v>1125000</v>
      </c>
      <c r="F77" s="48">
        <f t="shared" si="8"/>
        <v>375000</v>
      </c>
    </row>
    <row r="78" spans="1:6" ht="28.5" customHeight="1">
      <c r="A78" s="72" t="s">
        <v>471</v>
      </c>
      <c r="B78" s="47" t="s">
        <v>146</v>
      </c>
      <c r="C78" s="61" t="s">
        <v>473</v>
      </c>
      <c r="D78" s="75">
        <v>1500000</v>
      </c>
      <c r="E78" s="75">
        <v>1125000</v>
      </c>
      <c r="F78" s="48">
        <f t="shared" si="8"/>
        <v>375000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3"/>
  <sheetViews>
    <sheetView zoomScalePageLayoutView="0" workbookViewId="0" topLeftCell="A1">
      <selection activeCell="D83" sqref="D8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14055700</v>
      </c>
      <c r="E5" s="51">
        <f>SUM(E6)</f>
        <v>8685178.180000002</v>
      </c>
      <c r="F5" s="51">
        <f aca="true" t="shared" si="0" ref="F5:F27">SUM(D5-E5)</f>
        <v>5370521.819999998</v>
      </c>
    </row>
    <row r="6" spans="1:6" ht="39.75" customHeight="1">
      <c r="A6" s="47" t="s">
        <v>311</v>
      </c>
      <c r="B6" s="50" t="s">
        <v>105</v>
      </c>
      <c r="C6" s="60" t="s">
        <v>160</v>
      </c>
      <c r="D6" s="51">
        <f>SUM(D7+D76+D85+D135+D182+D189+D218+D225)</f>
        <v>14055700</v>
      </c>
      <c r="E6" s="51">
        <f>SUM(E7+E76+E85+E135+E182+E189+E218+E225)</f>
        <v>8685178.180000002</v>
      </c>
      <c r="F6" s="51">
        <f t="shared" si="0"/>
        <v>5370521.819999998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SUM(D8+D21+D57)</f>
        <v>4840800</v>
      </c>
      <c r="E7" s="51">
        <f>SUM(E8+E21+E57)</f>
        <v>3074627.1500000004</v>
      </c>
      <c r="F7" s="51">
        <f t="shared" si="0"/>
        <v>1766172.8499999996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528862.28</v>
      </c>
      <c r="F8" s="51">
        <f t="shared" si="0"/>
        <v>284437.72</v>
      </c>
    </row>
    <row r="9" spans="1:6" ht="25.5">
      <c r="A9" s="47" t="s">
        <v>347</v>
      </c>
      <c r="B9" s="50" t="s">
        <v>105</v>
      </c>
      <c r="C9" s="60" t="s">
        <v>348</v>
      </c>
      <c r="D9" s="51">
        <f>SUM(D10)</f>
        <v>813300</v>
      </c>
      <c r="E9" s="51">
        <f>SUM(E10)</f>
        <v>528862.28</v>
      </c>
      <c r="F9" s="51">
        <f t="shared" si="0"/>
        <v>284437.72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528862.28</v>
      </c>
      <c r="F10" s="51">
        <f>SUM(F14:F16)</f>
        <v>282346.12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526053.88</v>
      </c>
      <c r="F11" s="51">
        <f>SUM(D11-E11)</f>
        <v>282346.12</v>
      </c>
    </row>
    <row r="12" spans="1:6" ht="64.5" customHeight="1">
      <c r="A12" s="72" t="s">
        <v>376</v>
      </c>
      <c r="B12" s="50" t="s">
        <v>105</v>
      </c>
      <c r="C12" s="60" t="s">
        <v>378</v>
      </c>
      <c r="D12" s="51">
        <f>SUM(D13)</f>
        <v>808400</v>
      </c>
      <c r="E12" s="51">
        <f>SUM(E13)</f>
        <v>526053.88</v>
      </c>
      <c r="F12" s="51">
        <f>SUM(D12-E12)</f>
        <v>282346.12</v>
      </c>
    </row>
    <row r="13" spans="1:6" ht="30" customHeight="1">
      <c r="A13" s="72" t="s">
        <v>377</v>
      </c>
      <c r="B13" s="50" t="s">
        <v>105</v>
      </c>
      <c r="C13" s="60" t="s">
        <v>379</v>
      </c>
      <c r="D13" s="51">
        <f>SUM(D14:D16)</f>
        <v>808400</v>
      </c>
      <c r="E13" s="51">
        <f>SUM(E14:E16)</f>
        <v>526053.88</v>
      </c>
      <c r="F13" s="51">
        <f>SUM(D13-E13)</f>
        <v>282346.12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371344</v>
      </c>
      <c r="F14" s="51">
        <f t="shared" si="0"/>
        <v>216756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112145.88</v>
      </c>
      <c r="F16" s="51">
        <f t="shared" si="0"/>
        <v>65554.12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2808.4</v>
      </c>
      <c r="F17" s="51">
        <f>SUM(D17-E17)</f>
        <v>2091.6</v>
      </c>
    </row>
    <row r="18" spans="1:6" ht="30" customHeight="1">
      <c r="A18" s="72" t="s">
        <v>380</v>
      </c>
      <c r="B18" s="50" t="s">
        <v>105</v>
      </c>
      <c r="C18" s="60" t="s">
        <v>382</v>
      </c>
      <c r="D18" s="51">
        <f>SUM(D19)</f>
        <v>4900</v>
      </c>
      <c r="E18" s="51">
        <f>SUM(E19)</f>
        <v>2808.4</v>
      </c>
      <c r="F18" s="51">
        <f>SUM(D18-E18)</f>
        <v>2091.6</v>
      </c>
    </row>
    <row r="19" spans="1:6" ht="33" customHeight="1">
      <c r="A19" s="72" t="s">
        <v>381</v>
      </c>
      <c r="B19" s="50" t="s">
        <v>105</v>
      </c>
      <c r="C19" s="60" t="s">
        <v>383</v>
      </c>
      <c r="D19" s="51">
        <f>SUM(D20)</f>
        <v>4900</v>
      </c>
      <c r="E19" s="51">
        <f>SUM(E20)</f>
        <v>2808.4</v>
      </c>
      <c r="F19" s="51">
        <f>SUM(D19-E19)</f>
        <v>2091.6</v>
      </c>
    </row>
    <row r="20" spans="1:6" ht="12.75">
      <c r="A20" s="47" t="s">
        <v>494</v>
      </c>
      <c r="B20" s="50" t="s">
        <v>105</v>
      </c>
      <c r="C20" s="60" t="s">
        <v>173</v>
      </c>
      <c r="D20" s="51">
        <v>4900</v>
      </c>
      <c r="E20" s="51">
        <v>2808.4</v>
      </c>
      <c r="F20" s="51">
        <f t="shared" si="0"/>
        <v>2091.6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SUM(D23+D52)</f>
        <v>3792500</v>
      </c>
      <c r="E21" s="51">
        <f>SUM(E23+E52)</f>
        <v>2462915.25</v>
      </c>
      <c r="F21" s="51">
        <f t="shared" si="0"/>
        <v>1329584.75</v>
      </c>
    </row>
    <row r="22" spans="1:6" ht="25.5">
      <c r="A22" s="47" t="s">
        <v>347</v>
      </c>
      <c r="B22" s="50" t="s">
        <v>105</v>
      </c>
      <c r="C22" s="60" t="s">
        <v>349</v>
      </c>
      <c r="D22" s="51">
        <f>SUM(D23)</f>
        <v>3792300</v>
      </c>
      <c r="E22" s="51">
        <f>SUM(E23)</f>
        <v>2462715.25</v>
      </c>
      <c r="F22" s="51">
        <f t="shared" si="0"/>
        <v>1329584.75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SUM(D24+D30+D44+D48)</f>
        <v>3792300</v>
      </c>
      <c r="E23" s="51">
        <f>SUM(E24+E30+E44+E48)</f>
        <v>2462715.25</v>
      </c>
      <c r="F23" s="51">
        <f t="shared" si="0"/>
        <v>1329584.75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3105500</v>
      </c>
      <c r="E24" s="51">
        <f>SUM(E27:E29)</f>
        <v>2005085.16</v>
      </c>
      <c r="F24" s="51">
        <f>SUM(D24-E24)</f>
        <v>1100414.84</v>
      </c>
    </row>
    <row r="25" spans="1:6" ht="63.75">
      <c r="A25" s="72" t="s">
        <v>376</v>
      </c>
      <c r="B25" s="50" t="s">
        <v>105</v>
      </c>
      <c r="C25" s="60" t="s">
        <v>384</v>
      </c>
      <c r="D25" s="51">
        <f>SUM(D26)</f>
        <v>3105500</v>
      </c>
      <c r="E25" s="51">
        <f>SUM(E26)</f>
        <v>2005085.16</v>
      </c>
      <c r="F25" s="51">
        <f t="shared" si="0"/>
        <v>1100414.84</v>
      </c>
    </row>
    <row r="26" spans="1:6" ht="25.5">
      <c r="A26" s="72" t="s">
        <v>377</v>
      </c>
      <c r="B26" s="50" t="s">
        <v>105</v>
      </c>
      <c r="C26" s="60" t="s">
        <v>385</v>
      </c>
      <c r="D26" s="51">
        <f>SUM(D27:D29)</f>
        <v>3105500</v>
      </c>
      <c r="E26" s="51">
        <f>SUM(E27:E29)</f>
        <v>2005085.16</v>
      </c>
      <c r="F26" s="51">
        <f t="shared" si="0"/>
        <v>1100414.84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2244100</v>
      </c>
      <c r="E27" s="51">
        <v>1417816</v>
      </c>
      <c r="F27" s="51">
        <f t="shared" si="0"/>
        <v>826284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50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677600</v>
      </c>
      <c r="E29" s="51">
        <v>403545.16</v>
      </c>
      <c r="F29" s="51">
        <f t="shared" si="1"/>
        <v>274054.84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SUM(D33+D36+D41+D37)</f>
        <v>666300</v>
      </c>
      <c r="E30" s="51">
        <f>SUM(E33+E36+E41+E37)</f>
        <v>457130.09</v>
      </c>
      <c r="F30" s="51">
        <f t="shared" si="1"/>
        <v>209169.90999999997</v>
      </c>
    </row>
    <row r="31" spans="1:6" ht="63.75">
      <c r="A31" s="72" t="s">
        <v>376</v>
      </c>
      <c r="B31" s="50" t="s">
        <v>105</v>
      </c>
      <c r="C31" s="60" t="s">
        <v>386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377</v>
      </c>
      <c r="B32" s="50" t="s">
        <v>105</v>
      </c>
      <c r="C32" s="60" t="s">
        <v>387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380</v>
      </c>
      <c r="B34" s="50" t="s">
        <v>105</v>
      </c>
      <c r="C34" s="60" t="s">
        <v>388</v>
      </c>
      <c r="D34" s="51">
        <f>SUM(D35)</f>
        <v>577600</v>
      </c>
      <c r="E34" s="51">
        <f>SUM(E35)</f>
        <v>387247.09</v>
      </c>
      <c r="F34" s="51">
        <f t="shared" si="1"/>
        <v>190352.90999999997</v>
      </c>
    </row>
    <row r="35" spans="1:6" ht="25.5">
      <c r="A35" s="72" t="s">
        <v>381</v>
      </c>
      <c r="B35" s="50" t="s">
        <v>105</v>
      </c>
      <c r="C35" s="60" t="s">
        <v>389</v>
      </c>
      <c r="D35" s="51">
        <f>SUM(D36)</f>
        <v>577600</v>
      </c>
      <c r="E35" s="51">
        <f>SUM(E36)</f>
        <v>387247.09</v>
      </c>
      <c r="F35" s="51">
        <f t="shared" si="1"/>
        <v>190352.90999999997</v>
      </c>
    </row>
    <row r="36" spans="1:6" ht="12.75">
      <c r="A36" s="47" t="s">
        <v>494</v>
      </c>
      <c r="B36" s="50" t="s">
        <v>105</v>
      </c>
      <c r="C36" s="60" t="s">
        <v>236</v>
      </c>
      <c r="D36" s="51">
        <v>577600</v>
      </c>
      <c r="E36" s="51">
        <v>387247.09</v>
      </c>
      <c r="F36" s="51">
        <f t="shared" si="1"/>
        <v>190352.90999999997</v>
      </c>
    </row>
    <row r="37" spans="1:6" ht="12.75">
      <c r="A37" s="47" t="s">
        <v>492</v>
      </c>
      <c r="B37" s="50" t="s">
        <v>105</v>
      </c>
      <c r="C37" s="60" t="s">
        <v>495</v>
      </c>
      <c r="D37" s="51">
        <f>SUM(D38)</f>
        <v>68100</v>
      </c>
      <c r="E37" s="51">
        <f>SUM(E38)</f>
        <v>68100</v>
      </c>
      <c r="F37" s="51">
        <f t="shared" si="1"/>
        <v>0</v>
      </c>
    </row>
    <row r="38" spans="1:6" ht="28.5" customHeight="1">
      <c r="A38" s="47" t="s">
        <v>498</v>
      </c>
      <c r="B38" s="50" t="s">
        <v>105</v>
      </c>
      <c r="C38" s="60" t="s">
        <v>496</v>
      </c>
      <c r="D38" s="51">
        <f>SUM(D39)</f>
        <v>68100</v>
      </c>
      <c r="E38" s="51">
        <f>SUM(E39)</f>
        <v>68100</v>
      </c>
      <c r="F38" s="51">
        <f t="shared" si="1"/>
        <v>0</v>
      </c>
    </row>
    <row r="39" spans="1:6" ht="28.5" customHeight="1">
      <c r="A39" s="47" t="s">
        <v>499</v>
      </c>
      <c r="B39" s="50" t="s">
        <v>105</v>
      </c>
      <c r="C39" s="60" t="s">
        <v>497</v>
      </c>
      <c r="D39" s="51">
        <v>68100</v>
      </c>
      <c r="E39" s="51">
        <v>68100</v>
      </c>
      <c r="F39" s="51">
        <f t="shared" si="1"/>
        <v>0</v>
      </c>
    </row>
    <row r="40" spans="1:6" ht="12.75">
      <c r="A40" s="47" t="s">
        <v>390</v>
      </c>
      <c r="B40" s="50" t="s">
        <v>105</v>
      </c>
      <c r="C40" s="60" t="s">
        <v>392</v>
      </c>
      <c r="D40" s="51">
        <f>SUM(D41)</f>
        <v>15600</v>
      </c>
      <c r="E40" s="51">
        <f>SUM(E41)</f>
        <v>1783</v>
      </c>
      <c r="F40" s="51">
        <f t="shared" si="1"/>
        <v>13817</v>
      </c>
    </row>
    <row r="41" spans="1:6" ht="12.75">
      <c r="A41" s="47" t="s">
        <v>391</v>
      </c>
      <c r="B41" s="50" t="s">
        <v>105</v>
      </c>
      <c r="C41" s="60" t="s">
        <v>393</v>
      </c>
      <c r="D41" s="51">
        <f>SUM(D42:D43)</f>
        <v>15600</v>
      </c>
      <c r="E41" s="51">
        <f>SUM(E42:E43)</f>
        <v>1783</v>
      </c>
      <c r="F41" s="51">
        <f t="shared" si="1"/>
        <v>13817</v>
      </c>
    </row>
    <row r="42" spans="1:6" ht="12.75">
      <c r="A42" s="47" t="s">
        <v>237</v>
      </c>
      <c r="B42" s="50" t="s">
        <v>105</v>
      </c>
      <c r="C42" s="60" t="s">
        <v>238</v>
      </c>
      <c r="D42" s="51">
        <v>3600</v>
      </c>
      <c r="E42" s="51">
        <v>1364</v>
      </c>
      <c r="F42" s="51">
        <f t="shared" si="1"/>
        <v>2236</v>
      </c>
    </row>
    <row r="43" spans="1:6" ht="12.75">
      <c r="A43" s="47" t="s">
        <v>247</v>
      </c>
      <c r="B43" s="50" t="s">
        <v>105</v>
      </c>
      <c r="C43" s="60" t="s">
        <v>312</v>
      </c>
      <c r="D43" s="51">
        <v>12000</v>
      </c>
      <c r="E43" s="51">
        <v>419</v>
      </c>
      <c r="F43" s="51">
        <f t="shared" si="1"/>
        <v>11581</v>
      </c>
    </row>
    <row r="44" spans="1:6" ht="63.75">
      <c r="A44" s="47" t="s">
        <v>258</v>
      </c>
      <c r="B44" s="50" t="s">
        <v>105</v>
      </c>
      <c r="C44" s="60" t="s">
        <v>239</v>
      </c>
      <c r="D44" s="51">
        <f>SUM(D47)</f>
        <v>20000</v>
      </c>
      <c r="E44" s="51">
        <f>SUM(E47)</f>
        <v>0</v>
      </c>
      <c r="F44" s="51">
        <f t="shared" si="1"/>
        <v>20000</v>
      </c>
    </row>
    <row r="45" spans="1:6" ht="25.5">
      <c r="A45" s="72" t="s">
        <v>380</v>
      </c>
      <c r="B45" s="50" t="s">
        <v>105</v>
      </c>
      <c r="C45" s="60" t="s">
        <v>394</v>
      </c>
      <c r="D45" s="51">
        <f>SUM(D46)</f>
        <v>20000</v>
      </c>
      <c r="E45" s="51">
        <f>SUM(E46)</f>
        <v>0</v>
      </c>
      <c r="F45" s="51">
        <f t="shared" si="1"/>
        <v>20000</v>
      </c>
    </row>
    <row r="46" spans="1:6" ht="25.5">
      <c r="A46" s="72" t="s">
        <v>381</v>
      </c>
      <c r="B46" s="50" t="s">
        <v>105</v>
      </c>
      <c r="C46" s="60" t="s">
        <v>395</v>
      </c>
      <c r="D46" s="51">
        <f>SUM(D47)</f>
        <v>20000</v>
      </c>
      <c r="E46" s="51">
        <f>SUM(E47)</f>
        <v>0</v>
      </c>
      <c r="F46" s="51">
        <f t="shared" si="1"/>
        <v>20000</v>
      </c>
    </row>
    <row r="47" spans="1:6" ht="12.75">
      <c r="A47" s="47" t="s">
        <v>494</v>
      </c>
      <c r="B47" s="50" t="s">
        <v>105</v>
      </c>
      <c r="C47" s="60" t="s">
        <v>240</v>
      </c>
      <c r="D47" s="51">
        <v>20000</v>
      </c>
      <c r="E47" s="51">
        <v>0</v>
      </c>
      <c r="F47" s="51">
        <f t="shared" si="1"/>
        <v>20000</v>
      </c>
    </row>
    <row r="48" spans="1:6" ht="69.75" customHeight="1">
      <c r="A48" s="47" t="s">
        <v>200</v>
      </c>
      <c r="B48" s="50" t="s">
        <v>105</v>
      </c>
      <c r="C48" s="60" t="s">
        <v>58</v>
      </c>
      <c r="D48" s="51">
        <f>SUM(D50)</f>
        <v>500</v>
      </c>
      <c r="E48" s="51">
        <f>SUM(E50)</f>
        <v>500</v>
      </c>
      <c r="F48" s="51">
        <f t="shared" si="1"/>
        <v>0</v>
      </c>
    </row>
    <row r="49" spans="1:6" ht="21" customHeight="1">
      <c r="A49" s="47" t="s">
        <v>397</v>
      </c>
      <c r="B49" s="50" t="s">
        <v>105</v>
      </c>
      <c r="C49" s="60" t="s">
        <v>396</v>
      </c>
      <c r="D49" s="51">
        <f>SUM(D50)</f>
        <v>500</v>
      </c>
      <c r="E49" s="51">
        <f>SUM(E50)</f>
        <v>500</v>
      </c>
      <c r="F49" s="51">
        <f t="shared" si="1"/>
        <v>0</v>
      </c>
    </row>
    <row r="50" spans="1:6" ht="12.75">
      <c r="A50" s="47" t="s">
        <v>103</v>
      </c>
      <c r="B50" s="50" t="s">
        <v>105</v>
      </c>
      <c r="C50" s="60" t="s">
        <v>57</v>
      </c>
      <c r="D50" s="51">
        <v>500</v>
      </c>
      <c r="E50" s="51">
        <v>500</v>
      </c>
      <c r="F50" s="51">
        <f t="shared" si="1"/>
        <v>0</v>
      </c>
    </row>
    <row r="51" spans="1:6" ht="25.5">
      <c r="A51" s="61" t="s">
        <v>350</v>
      </c>
      <c r="B51" s="50">
        <v>200</v>
      </c>
      <c r="C51" s="71" t="s">
        <v>351</v>
      </c>
      <c r="D51" s="51">
        <f>SUM(D52)</f>
        <v>200</v>
      </c>
      <c r="E51" s="51">
        <f>SUM(E52)</f>
        <v>200</v>
      </c>
      <c r="F51" s="51">
        <f>SUM(E51-D51)</f>
        <v>0</v>
      </c>
    </row>
    <row r="52" spans="1:6" ht="21" customHeight="1">
      <c r="A52" s="47" t="s">
        <v>201</v>
      </c>
      <c r="B52" s="50">
        <v>200</v>
      </c>
      <c r="C52" s="60" t="s">
        <v>241</v>
      </c>
      <c r="D52" s="51">
        <f>SUM(D53)</f>
        <v>200</v>
      </c>
      <c r="E52" s="51">
        <f>SUM(E53)</f>
        <v>200</v>
      </c>
      <c r="F52" s="51">
        <f>SUM(F53)</f>
        <v>0</v>
      </c>
    </row>
    <row r="53" spans="1:6" ht="122.25" customHeight="1">
      <c r="A53" s="63" t="s">
        <v>202</v>
      </c>
      <c r="B53" s="50" t="s">
        <v>105</v>
      </c>
      <c r="C53" s="60" t="s">
        <v>60</v>
      </c>
      <c r="D53" s="51">
        <v>200</v>
      </c>
      <c r="E53" s="51">
        <f>SUM(E56)</f>
        <v>200</v>
      </c>
      <c r="F53" s="51">
        <f aca="true" t="shared" si="2" ref="F53:F75">SUM(D53-E53)</f>
        <v>0</v>
      </c>
    </row>
    <row r="54" spans="1:6" ht="30" customHeight="1">
      <c r="A54" s="72" t="s">
        <v>380</v>
      </c>
      <c r="B54" s="50" t="s">
        <v>105</v>
      </c>
      <c r="C54" s="60" t="s">
        <v>398</v>
      </c>
      <c r="D54" s="51">
        <f>SUM(D55)</f>
        <v>200</v>
      </c>
      <c r="E54" s="51">
        <f>SUM(E55)</f>
        <v>200</v>
      </c>
      <c r="F54" s="51">
        <f t="shared" si="2"/>
        <v>0</v>
      </c>
    </row>
    <row r="55" spans="1:6" ht="27.75" customHeight="1">
      <c r="A55" s="72" t="s">
        <v>381</v>
      </c>
      <c r="B55" s="50" t="s">
        <v>105</v>
      </c>
      <c r="C55" s="60" t="s">
        <v>399</v>
      </c>
      <c r="D55" s="51">
        <f>SUM(D56)</f>
        <v>200</v>
      </c>
      <c r="E55" s="51">
        <f>SUM(E56)</f>
        <v>200</v>
      </c>
      <c r="F55" s="51">
        <f t="shared" si="2"/>
        <v>0</v>
      </c>
    </row>
    <row r="56" spans="1:6" ht="28.5" customHeight="1">
      <c r="A56" s="47" t="s">
        <v>494</v>
      </c>
      <c r="B56" s="50" t="s">
        <v>105</v>
      </c>
      <c r="C56" s="60" t="s">
        <v>59</v>
      </c>
      <c r="D56" s="51">
        <v>200</v>
      </c>
      <c r="E56" s="51">
        <v>200</v>
      </c>
      <c r="F56" s="51">
        <f t="shared" si="2"/>
        <v>0</v>
      </c>
    </row>
    <row r="57" spans="1:6" ht="12.75">
      <c r="A57" s="49" t="s">
        <v>155</v>
      </c>
      <c r="B57" s="50" t="s">
        <v>105</v>
      </c>
      <c r="C57" s="60" t="s">
        <v>242</v>
      </c>
      <c r="D57" s="51">
        <f>SUM(D59+D71)</f>
        <v>235000</v>
      </c>
      <c r="E57" s="51">
        <f>SUM(E59+E71)</f>
        <v>82849.62</v>
      </c>
      <c r="F57" s="51">
        <f t="shared" si="2"/>
        <v>152150.38</v>
      </c>
    </row>
    <row r="58" spans="1:6" ht="25.5">
      <c r="A58" s="47" t="s">
        <v>347</v>
      </c>
      <c r="B58" s="50" t="s">
        <v>105</v>
      </c>
      <c r="C58" s="60" t="s">
        <v>352</v>
      </c>
      <c r="D58" s="51">
        <f>SUM(D59)</f>
        <v>135000</v>
      </c>
      <c r="E58" s="51">
        <f>SUM(E59)</f>
        <v>82849.62</v>
      </c>
      <c r="F58" s="51">
        <f t="shared" si="2"/>
        <v>52150.380000000005</v>
      </c>
    </row>
    <row r="59" spans="1:6" ht="51">
      <c r="A59" s="47" t="s">
        <v>268</v>
      </c>
      <c r="B59" s="50" t="s">
        <v>105</v>
      </c>
      <c r="C59" s="60" t="s">
        <v>243</v>
      </c>
      <c r="D59" s="51">
        <f>SUM(D63+D66+D70)</f>
        <v>135000</v>
      </c>
      <c r="E59" s="51">
        <f>SUM(E63+E66+E70)</f>
        <v>82849.62</v>
      </c>
      <c r="F59" s="51">
        <f t="shared" si="2"/>
        <v>52150.380000000005</v>
      </c>
    </row>
    <row r="60" spans="1:6" ht="76.5">
      <c r="A60" s="47" t="s">
        <v>353</v>
      </c>
      <c r="B60" s="50" t="s">
        <v>105</v>
      </c>
      <c r="C60" s="60" t="s">
        <v>354</v>
      </c>
      <c r="D60" s="51">
        <f>SUM(D66+D63)</f>
        <v>13000</v>
      </c>
      <c r="E60" s="51">
        <f>SUM(E66+E63)</f>
        <v>10000</v>
      </c>
      <c r="F60" s="51">
        <f t="shared" si="2"/>
        <v>3000</v>
      </c>
    </row>
    <row r="61" spans="1:6" ht="25.5">
      <c r="A61" s="72" t="s">
        <v>380</v>
      </c>
      <c r="B61" s="50" t="s">
        <v>105</v>
      </c>
      <c r="C61" s="60" t="s">
        <v>400</v>
      </c>
      <c r="D61" s="51">
        <f>SUM(D62)</f>
        <v>3000</v>
      </c>
      <c r="E61" s="51">
        <f>SUM(E62)</f>
        <v>0</v>
      </c>
      <c r="F61" s="51">
        <f t="shared" si="2"/>
        <v>3000</v>
      </c>
    </row>
    <row r="62" spans="1:6" ht="25.5">
      <c r="A62" s="72" t="s">
        <v>381</v>
      </c>
      <c r="B62" s="50" t="s">
        <v>105</v>
      </c>
      <c r="C62" s="60" t="s">
        <v>401</v>
      </c>
      <c r="D62" s="51">
        <f>SUM(D63)</f>
        <v>3000</v>
      </c>
      <c r="E62" s="51">
        <f>SUM(E63)</f>
        <v>0</v>
      </c>
      <c r="F62" s="51">
        <f t="shared" si="2"/>
        <v>3000</v>
      </c>
    </row>
    <row r="63" spans="1:6" ht="12.75">
      <c r="A63" s="47" t="s">
        <v>494</v>
      </c>
      <c r="B63" s="50" t="s">
        <v>105</v>
      </c>
      <c r="C63" s="60" t="s">
        <v>244</v>
      </c>
      <c r="D63" s="51">
        <v>3000</v>
      </c>
      <c r="E63" s="51">
        <v>0</v>
      </c>
      <c r="F63" s="51">
        <f t="shared" si="2"/>
        <v>3000</v>
      </c>
    </row>
    <row r="64" spans="1:6" ht="12.75">
      <c r="A64" s="47" t="s">
        <v>390</v>
      </c>
      <c r="B64" s="50" t="s">
        <v>105</v>
      </c>
      <c r="C64" s="60" t="s">
        <v>402</v>
      </c>
      <c r="D64" s="51">
        <f>SUM(D65)</f>
        <v>10000</v>
      </c>
      <c r="E64" s="51">
        <f>SUM(E65)</f>
        <v>10000</v>
      </c>
      <c r="F64" s="51">
        <f t="shared" si="2"/>
        <v>0</v>
      </c>
    </row>
    <row r="65" spans="1:6" ht="12.75">
      <c r="A65" s="47" t="s">
        <v>391</v>
      </c>
      <c r="B65" s="50" t="s">
        <v>105</v>
      </c>
      <c r="C65" s="60" t="s">
        <v>403</v>
      </c>
      <c r="D65" s="51">
        <f>SUM(D66)</f>
        <v>10000</v>
      </c>
      <c r="E65" s="51">
        <f>SUM(E66)</f>
        <v>10000</v>
      </c>
      <c r="F65" s="51">
        <f t="shared" si="2"/>
        <v>0</v>
      </c>
    </row>
    <row r="66" spans="1:6" ht="16.5" customHeight="1">
      <c r="A66" s="47" t="s">
        <v>247</v>
      </c>
      <c r="B66" s="50" t="s">
        <v>105</v>
      </c>
      <c r="C66" s="60" t="s">
        <v>246</v>
      </c>
      <c r="D66" s="51">
        <v>10000</v>
      </c>
      <c r="E66" s="51">
        <v>10000</v>
      </c>
      <c r="F66" s="51">
        <f t="shared" si="2"/>
        <v>0</v>
      </c>
    </row>
    <row r="67" spans="1:6" ht="67.5" customHeight="1">
      <c r="A67" s="47" t="s">
        <v>355</v>
      </c>
      <c r="B67" s="50" t="s">
        <v>105</v>
      </c>
      <c r="C67" s="60" t="s">
        <v>356</v>
      </c>
      <c r="D67" s="51">
        <f>SUM(D70)</f>
        <v>122000</v>
      </c>
      <c r="E67" s="51">
        <f>SUM(E70)</f>
        <v>72849.62</v>
      </c>
      <c r="F67" s="51">
        <f t="shared" si="2"/>
        <v>49150.380000000005</v>
      </c>
    </row>
    <row r="68" spans="1:6" ht="30" customHeight="1">
      <c r="A68" s="72" t="s">
        <v>380</v>
      </c>
      <c r="B68" s="50" t="s">
        <v>105</v>
      </c>
      <c r="C68" s="60" t="s">
        <v>404</v>
      </c>
      <c r="D68" s="51">
        <f>SUM(D69)</f>
        <v>122000</v>
      </c>
      <c r="E68" s="51">
        <f>SUM(E69)</f>
        <v>72849.62</v>
      </c>
      <c r="F68" s="51">
        <f t="shared" si="2"/>
        <v>49150.380000000005</v>
      </c>
    </row>
    <row r="69" spans="1:6" ht="28.5" customHeight="1">
      <c r="A69" s="72" t="s">
        <v>381</v>
      </c>
      <c r="B69" s="50" t="s">
        <v>105</v>
      </c>
      <c r="C69" s="60" t="s">
        <v>405</v>
      </c>
      <c r="D69" s="51">
        <f>SUM(D70)</f>
        <v>122000</v>
      </c>
      <c r="E69" s="51">
        <f>SUM(E70)</f>
        <v>72849.62</v>
      </c>
      <c r="F69" s="51">
        <f t="shared" si="2"/>
        <v>49150.380000000005</v>
      </c>
    </row>
    <row r="70" spans="1:6" ht="27.75" customHeight="1">
      <c r="A70" s="47" t="s">
        <v>494</v>
      </c>
      <c r="B70" s="50" t="s">
        <v>105</v>
      </c>
      <c r="C70" s="60" t="s">
        <v>269</v>
      </c>
      <c r="D70" s="51">
        <v>122000</v>
      </c>
      <c r="E70" s="51">
        <v>72849.62</v>
      </c>
      <c r="F70" s="51">
        <f t="shared" si="2"/>
        <v>49150.380000000005</v>
      </c>
    </row>
    <row r="71" spans="1:6" ht="18" customHeight="1">
      <c r="A71" s="61" t="s">
        <v>201</v>
      </c>
      <c r="B71" s="50" t="s">
        <v>105</v>
      </c>
      <c r="C71" s="60" t="s">
        <v>245</v>
      </c>
      <c r="D71" s="51">
        <f>SUM(D72)</f>
        <v>100000</v>
      </c>
      <c r="E71" s="51">
        <f>SUM(E72)</f>
        <v>0</v>
      </c>
      <c r="F71" s="51">
        <f t="shared" si="2"/>
        <v>100000</v>
      </c>
    </row>
    <row r="72" spans="1:6" ht="76.5">
      <c r="A72" s="47" t="s">
        <v>203</v>
      </c>
      <c r="B72" s="50" t="s">
        <v>105</v>
      </c>
      <c r="C72" s="60" t="s">
        <v>248</v>
      </c>
      <c r="D72" s="51">
        <f>SUM(D75)</f>
        <v>100000</v>
      </c>
      <c r="E72" s="51">
        <f>SUM(E75)</f>
        <v>0</v>
      </c>
      <c r="F72" s="51">
        <f t="shared" si="2"/>
        <v>100000</v>
      </c>
    </row>
    <row r="73" spans="1:6" ht="25.5">
      <c r="A73" s="72" t="s">
        <v>380</v>
      </c>
      <c r="B73" s="50" t="s">
        <v>105</v>
      </c>
      <c r="C73" s="60" t="s">
        <v>406</v>
      </c>
      <c r="D73" s="51">
        <f>SUM(D74)</f>
        <v>100000</v>
      </c>
      <c r="E73" s="51">
        <f>SUM(E74)</f>
        <v>0</v>
      </c>
      <c r="F73" s="51">
        <f t="shared" si="2"/>
        <v>100000</v>
      </c>
    </row>
    <row r="74" spans="1:6" ht="25.5">
      <c r="A74" s="72" t="s">
        <v>381</v>
      </c>
      <c r="B74" s="50" t="s">
        <v>105</v>
      </c>
      <c r="C74" s="60" t="s">
        <v>407</v>
      </c>
      <c r="D74" s="51">
        <f>SUM(D75)</f>
        <v>100000</v>
      </c>
      <c r="E74" s="51">
        <f>SUM(E75)</f>
        <v>0</v>
      </c>
      <c r="F74" s="51">
        <f t="shared" si="2"/>
        <v>100000</v>
      </c>
    </row>
    <row r="75" spans="1:6" ht="12.75">
      <c r="A75" s="47" t="s">
        <v>494</v>
      </c>
      <c r="B75" s="50" t="s">
        <v>105</v>
      </c>
      <c r="C75" s="60" t="s">
        <v>249</v>
      </c>
      <c r="D75" s="51">
        <v>100000</v>
      </c>
      <c r="E75" s="51">
        <v>0</v>
      </c>
      <c r="F75" s="51">
        <f t="shared" si="2"/>
        <v>100000</v>
      </c>
    </row>
    <row r="76" spans="1:6" ht="12.75">
      <c r="A76" s="49" t="s">
        <v>97</v>
      </c>
      <c r="B76" s="50" t="s">
        <v>105</v>
      </c>
      <c r="C76" s="60" t="s">
        <v>94</v>
      </c>
      <c r="D76" s="51">
        <f aca="true" t="shared" si="3" ref="D76:E79">SUM(D77)</f>
        <v>192700</v>
      </c>
      <c r="E76" s="51">
        <f t="shared" si="3"/>
        <v>103782.49</v>
      </c>
      <c r="F76" s="51">
        <f aca="true" t="shared" si="4" ref="F76:F101">SUM(D76-E76)</f>
        <v>88917.51</v>
      </c>
    </row>
    <row r="77" spans="1:6" ht="12.75">
      <c r="A77" s="47" t="s">
        <v>101</v>
      </c>
      <c r="B77" s="50" t="s">
        <v>105</v>
      </c>
      <c r="C77" s="60" t="s">
        <v>95</v>
      </c>
      <c r="D77" s="51">
        <f>SUM(D79)</f>
        <v>192700</v>
      </c>
      <c r="E77" s="51">
        <f>SUM(E79)</f>
        <v>103782.49</v>
      </c>
      <c r="F77" s="51">
        <f t="shared" si="4"/>
        <v>88917.51</v>
      </c>
    </row>
    <row r="78" spans="1:6" ht="25.5">
      <c r="A78" s="47" t="s">
        <v>350</v>
      </c>
      <c r="B78" s="50" t="s">
        <v>105</v>
      </c>
      <c r="C78" s="60" t="s">
        <v>357</v>
      </c>
      <c r="D78" s="51">
        <f t="shared" si="3"/>
        <v>192700</v>
      </c>
      <c r="E78" s="51">
        <f t="shared" si="3"/>
        <v>103782.49</v>
      </c>
      <c r="F78" s="51">
        <f t="shared" si="4"/>
        <v>88917.51</v>
      </c>
    </row>
    <row r="79" spans="1:6" ht="12.75">
      <c r="A79" s="61" t="s">
        <v>201</v>
      </c>
      <c r="B79" s="50" t="s">
        <v>105</v>
      </c>
      <c r="C79" s="60" t="s">
        <v>250</v>
      </c>
      <c r="D79" s="51">
        <f t="shared" si="3"/>
        <v>192700</v>
      </c>
      <c r="E79" s="51">
        <f t="shared" si="3"/>
        <v>103782.49</v>
      </c>
      <c r="F79" s="51">
        <f t="shared" si="4"/>
        <v>88917.51</v>
      </c>
    </row>
    <row r="80" spans="1:6" ht="63.75">
      <c r="A80" s="47" t="s">
        <v>204</v>
      </c>
      <c r="B80" s="50" t="s">
        <v>105</v>
      </c>
      <c r="C80" s="60" t="s">
        <v>263</v>
      </c>
      <c r="D80" s="51">
        <f>SUM(D83+D84)</f>
        <v>192700</v>
      </c>
      <c r="E80" s="51">
        <f>SUM(E83+E84)</f>
        <v>103782.49</v>
      </c>
      <c r="F80" s="51">
        <f t="shared" si="4"/>
        <v>88917.51</v>
      </c>
    </row>
    <row r="81" spans="1:6" ht="63.75">
      <c r="A81" s="72" t="s">
        <v>376</v>
      </c>
      <c r="B81" s="50" t="s">
        <v>105</v>
      </c>
      <c r="C81" s="60" t="s">
        <v>408</v>
      </c>
      <c r="D81" s="51">
        <f>SUM(D82)</f>
        <v>192700</v>
      </c>
      <c r="E81" s="51">
        <f>SUM(E82)</f>
        <v>103782.49</v>
      </c>
      <c r="F81" s="51">
        <f t="shared" si="4"/>
        <v>88917.51</v>
      </c>
    </row>
    <row r="82" spans="1:6" ht="25.5">
      <c r="A82" s="72" t="s">
        <v>377</v>
      </c>
      <c r="B82" s="50" t="s">
        <v>105</v>
      </c>
      <c r="C82" s="60" t="s">
        <v>409</v>
      </c>
      <c r="D82" s="51">
        <f>SUM(D83:D84)</f>
        <v>192700</v>
      </c>
      <c r="E82" s="51">
        <f>SUM(E83:E84)</f>
        <v>103782.49</v>
      </c>
      <c r="F82" s="51">
        <f t="shared" si="4"/>
        <v>88917.51</v>
      </c>
    </row>
    <row r="83" spans="1:6" ht="25.5">
      <c r="A83" s="47" t="s">
        <v>166</v>
      </c>
      <c r="B83" s="50" t="s">
        <v>105</v>
      </c>
      <c r="C83" s="60" t="s">
        <v>264</v>
      </c>
      <c r="D83" s="51">
        <v>148100</v>
      </c>
      <c r="E83" s="51">
        <v>81876</v>
      </c>
      <c r="F83" s="51">
        <f t="shared" si="4"/>
        <v>66224</v>
      </c>
    </row>
    <row r="84" spans="1:6" ht="44.25" customHeight="1">
      <c r="A84" s="47" t="s">
        <v>168</v>
      </c>
      <c r="B84" s="50" t="s">
        <v>105</v>
      </c>
      <c r="C84" s="60" t="s">
        <v>265</v>
      </c>
      <c r="D84" s="51">
        <v>44600</v>
      </c>
      <c r="E84" s="51">
        <v>21906.49</v>
      </c>
      <c r="F84" s="51">
        <f t="shared" si="4"/>
        <v>22693.51</v>
      </c>
    </row>
    <row r="85" spans="1:6" ht="25.5">
      <c r="A85" s="47" t="s">
        <v>106</v>
      </c>
      <c r="B85" s="50" t="s">
        <v>105</v>
      </c>
      <c r="C85" s="60" t="s">
        <v>251</v>
      </c>
      <c r="D85" s="51">
        <f>SUM(D86)</f>
        <v>69400</v>
      </c>
      <c r="E85" s="58">
        <f>SUM(E86)</f>
        <v>5636</v>
      </c>
      <c r="F85" s="51">
        <f t="shared" si="4"/>
        <v>63764</v>
      </c>
    </row>
    <row r="86" spans="1:6" ht="38.25">
      <c r="A86" s="47" t="s">
        <v>12</v>
      </c>
      <c r="B86" s="50" t="s">
        <v>105</v>
      </c>
      <c r="C86" s="60" t="s">
        <v>252</v>
      </c>
      <c r="D86" s="51">
        <f>SUM(D88+D97+D102+D107+D113+D121+D130)</f>
        <v>69400</v>
      </c>
      <c r="E86" s="51">
        <f>SUM(E88+E97+E102+E107+E113+E121+E130)</f>
        <v>5636</v>
      </c>
      <c r="F86" s="51">
        <f t="shared" si="4"/>
        <v>63764</v>
      </c>
    </row>
    <row r="87" spans="1:6" ht="38.25">
      <c r="A87" s="67" t="s">
        <v>358</v>
      </c>
      <c r="B87" s="50" t="s">
        <v>105</v>
      </c>
      <c r="C87" s="60" t="s">
        <v>359</v>
      </c>
      <c r="D87" s="51">
        <f>SUM(D88+D97+D102+D107)</f>
        <v>40000</v>
      </c>
      <c r="E87" s="51">
        <f>SUM(E88+E97+E102+E107)</f>
        <v>0</v>
      </c>
      <c r="F87" s="51">
        <f t="shared" si="4"/>
        <v>40000</v>
      </c>
    </row>
    <row r="88" spans="1:6" ht="51">
      <c r="A88" s="47" t="s">
        <v>271</v>
      </c>
      <c r="B88" s="50" t="s">
        <v>105</v>
      </c>
      <c r="C88" s="60" t="s">
        <v>253</v>
      </c>
      <c r="D88" s="51">
        <f>SUM(D89+D93)</f>
        <v>38500</v>
      </c>
      <c r="E88" s="58">
        <f>SUM(E89+T93)</f>
        <v>0</v>
      </c>
      <c r="F88" s="51">
        <f t="shared" si="4"/>
        <v>38500</v>
      </c>
    </row>
    <row r="89" spans="1:6" ht="105.75" customHeight="1">
      <c r="A89" s="47" t="s">
        <v>272</v>
      </c>
      <c r="B89" s="50" t="s">
        <v>105</v>
      </c>
      <c r="C89" s="60" t="s">
        <v>254</v>
      </c>
      <c r="D89" s="51">
        <f>SUM(D92)</f>
        <v>3000</v>
      </c>
      <c r="E89" s="58">
        <f>SUM(E92+E93)</f>
        <v>0</v>
      </c>
      <c r="F89" s="51">
        <f t="shared" si="4"/>
        <v>3000</v>
      </c>
    </row>
    <row r="90" spans="1:6" ht="28.5" customHeight="1">
      <c r="A90" s="72" t="s">
        <v>380</v>
      </c>
      <c r="B90" s="50" t="s">
        <v>105</v>
      </c>
      <c r="C90" s="60" t="s">
        <v>418</v>
      </c>
      <c r="D90" s="51">
        <f>SUM(D91)</f>
        <v>3000</v>
      </c>
      <c r="E90" s="51">
        <f>SUM(E91)</f>
        <v>0</v>
      </c>
      <c r="F90" s="51">
        <f t="shared" si="4"/>
        <v>3000</v>
      </c>
    </row>
    <row r="91" spans="1:6" ht="27" customHeight="1">
      <c r="A91" s="72" t="s">
        <v>381</v>
      </c>
      <c r="B91" s="50" t="s">
        <v>105</v>
      </c>
      <c r="C91" s="60" t="s">
        <v>419</v>
      </c>
      <c r="D91" s="51">
        <f>SUM(D92)</f>
        <v>3000</v>
      </c>
      <c r="E91" s="51">
        <f>SUM(E92)</f>
        <v>0</v>
      </c>
      <c r="F91" s="51">
        <f t="shared" si="4"/>
        <v>3000</v>
      </c>
    </row>
    <row r="92" spans="1:6" ht="12.75">
      <c r="A92" s="47" t="s">
        <v>494</v>
      </c>
      <c r="B92" s="50" t="s">
        <v>105</v>
      </c>
      <c r="C92" s="60" t="s">
        <v>325</v>
      </c>
      <c r="D92" s="51">
        <v>3000</v>
      </c>
      <c r="E92" s="58">
        <v>0</v>
      </c>
      <c r="F92" s="51">
        <f t="shared" si="4"/>
        <v>3000</v>
      </c>
    </row>
    <row r="93" spans="1:6" ht="89.25">
      <c r="A93" s="47" t="s">
        <v>281</v>
      </c>
      <c r="B93" s="50" t="s">
        <v>105</v>
      </c>
      <c r="C93" s="60" t="s">
        <v>279</v>
      </c>
      <c r="D93" s="51">
        <f>SUM(D96)</f>
        <v>35500</v>
      </c>
      <c r="E93" s="58">
        <f>SUM(E96)</f>
        <v>0</v>
      </c>
      <c r="F93" s="51">
        <f t="shared" si="4"/>
        <v>35500</v>
      </c>
    </row>
    <row r="94" spans="1:6" ht="25.5">
      <c r="A94" s="72" t="s">
        <v>380</v>
      </c>
      <c r="B94" s="50" t="s">
        <v>105</v>
      </c>
      <c r="C94" s="60" t="s">
        <v>416</v>
      </c>
      <c r="D94" s="51">
        <f>SUM(D95)</f>
        <v>35500</v>
      </c>
      <c r="E94" s="51">
        <f>SUM(E95)</f>
        <v>0</v>
      </c>
      <c r="F94" s="51">
        <f t="shared" si="4"/>
        <v>35500</v>
      </c>
    </row>
    <row r="95" spans="1:6" ht="25.5">
      <c r="A95" s="72" t="s">
        <v>381</v>
      </c>
      <c r="B95" s="50" t="s">
        <v>105</v>
      </c>
      <c r="C95" s="60" t="s">
        <v>417</v>
      </c>
      <c r="D95" s="51">
        <f>SUM(D96)</f>
        <v>35500</v>
      </c>
      <c r="E95" s="51">
        <f>SUM(E96)</f>
        <v>0</v>
      </c>
      <c r="F95" s="51">
        <f t="shared" si="4"/>
        <v>35500</v>
      </c>
    </row>
    <row r="96" spans="1:6" ht="12.75">
      <c r="A96" s="47" t="s">
        <v>494</v>
      </c>
      <c r="B96" s="50" t="s">
        <v>105</v>
      </c>
      <c r="C96" s="60" t="s">
        <v>280</v>
      </c>
      <c r="D96" s="51">
        <v>35500</v>
      </c>
      <c r="E96" s="58">
        <v>0</v>
      </c>
      <c r="F96" s="51">
        <f t="shared" si="4"/>
        <v>35500</v>
      </c>
    </row>
    <row r="97" spans="1:6" ht="63.75">
      <c r="A97" s="47" t="s">
        <v>274</v>
      </c>
      <c r="B97" s="50" t="s">
        <v>105</v>
      </c>
      <c r="C97" s="60" t="s">
        <v>255</v>
      </c>
      <c r="D97" s="51">
        <f>SUM(D98)</f>
        <v>500</v>
      </c>
      <c r="E97" s="58">
        <f>SUM(E98)</f>
        <v>0</v>
      </c>
      <c r="F97" s="51">
        <f t="shared" si="4"/>
        <v>500</v>
      </c>
    </row>
    <row r="98" spans="1:6" ht="102">
      <c r="A98" s="47" t="s">
        <v>275</v>
      </c>
      <c r="B98" s="50" t="s">
        <v>105</v>
      </c>
      <c r="C98" s="60" t="s">
        <v>273</v>
      </c>
      <c r="D98" s="51">
        <f>SUM(D101)</f>
        <v>500</v>
      </c>
      <c r="E98" s="58">
        <f>SUM(E101)</f>
        <v>0</v>
      </c>
      <c r="F98" s="51">
        <f t="shared" si="4"/>
        <v>500</v>
      </c>
    </row>
    <row r="99" spans="1:6" ht="25.5">
      <c r="A99" s="72" t="s">
        <v>380</v>
      </c>
      <c r="B99" s="50" t="s">
        <v>105</v>
      </c>
      <c r="C99" s="60" t="s">
        <v>414</v>
      </c>
      <c r="D99" s="51">
        <f>SUM(D100)</f>
        <v>500</v>
      </c>
      <c r="E99" s="51">
        <f>SUM(E100)</f>
        <v>0</v>
      </c>
      <c r="F99" s="51">
        <f t="shared" si="4"/>
        <v>500</v>
      </c>
    </row>
    <row r="100" spans="1:6" ht="25.5">
      <c r="A100" s="72" t="s">
        <v>381</v>
      </c>
      <c r="B100" s="50" t="s">
        <v>105</v>
      </c>
      <c r="C100" s="60" t="s">
        <v>415</v>
      </c>
      <c r="D100" s="51">
        <f>SUM(D101)</f>
        <v>500</v>
      </c>
      <c r="E100" s="51">
        <f>SUM(E101)</f>
        <v>0</v>
      </c>
      <c r="F100" s="51">
        <f t="shared" si="4"/>
        <v>500</v>
      </c>
    </row>
    <row r="101" spans="1:6" ht="12.75">
      <c r="A101" s="47" t="s">
        <v>494</v>
      </c>
      <c r="B101" s="50" t="s">
        <v>105</v>
      </c>
      <c r="C101" s="60" t="s">
        <v>11</v>
      </c>
      <c r="D101" s="51">
        <v>500</v>
      </c>
      <c r="E101" s="58">
        <v>0</v>
      </c>
      <c r="F101" s="51">
        <f t="shared" si="4"/>
        <v>500</v>
      </c>
    </row>
    <row r="102" spans="1:6" ht="51">
      <c r="A102" s="47" t="s">
        <v>276</v>
      </c>
      <c r="B102" s="50" t="s">
        <v>105</v>
      </c>
      <c r="C102" s="60" t="s">
        <v>259</v>
      </c>
      <c r="D102" s="51">
        <f>SUM(D103)</f>
        <v>500</v>
      </c>
      <c r="E102" s="58">
        <f>SUM(E103)</f>
        <v>0</v>
      </c>
      <c r="F102" s="51">
        <f aca="true" t="shared" si="5" ref="F102:F129">SUM(D102-E102)</f>
        <v>500</v>
      </c>
    </row>
    <row r="103" spans="1:6" ht="114.75">
      <c r="A103" s="47" t="s">
        <v>277</v>
      </c>
      <c r="B103" s="50" t="s">
        <v>105</v>
      </c>
      <c r="C103" s="60" t="s">
        <v>10</v>
      </c>
      <c r="D103" s="51">
        <f>SUM(D106)</f>
        <v>500</v>
      </c>
      <c r="E103" s="58">
        <f>SUM(E106)</f>
        <v>0</v>
      </c>
      <c r="F103" s="51">
        <f t="shared" si="5"/>
        <v>500</v>
      </c>
    </row>
    <row r="104" spans="1:6" ht="25.5">
      <c r="A104" s="72" t="s">
        <v>380</v>
      </c>
      <c r="B104" s="50" t="s">
        <v>105</v>
      </c>
      <c r="C104" s="60" t="s">
        <v>412</v>
      </c>
      <c r="D104" s="51">
        <f>SUM(D105)</f>
        <v>500</v>
      </c>
      <c r="E104" s="51">
        <f>SUM(E105)</f>
        <v>0</v>
      </c>
      <c r="F104" s="51">
        <f t="shared" si="5"/>
        <v>500</v>
      </c>
    </row>
    <row r="105" spans="1:6" ht="25.5">
      <c r="A105" s="72" t="s">
        <v>381</v>
      </c>
      <c r="B105" s="50" t="s">
        <v>105</v>
      </c>
      <c r="C105" s="60" t="s">
        <v>413</v>
      </c>
      <c r="D105" s="51">
        <f>SUM(D106)</f>
        <v>500</v>
      </c>
      <c r="E105" s="51">
        <f>SUM(E106)</f>
        <v>0</v>
      </c>
      <c r="F105" s="51">
        <f t="shared" si="5"/>
        <v>500</v>
      </c>
    </row>
    <row r="106" spans="1:6" ht="12.75">
      <c r="A106" s="47" t="s">
        <v>494</v>
      </c>
      <c r="B106" s="50" t="s">
        <v>105</v>
      </c>
      <c r="C106" s="60" t="s">
        <v>9</v>
      </c>
      <c r="D106" s="51">
        <v>500</v>
      </c>
      <c r="E106" s="58">
        <v>0</v>
      </c>
      <c r="F106" s="51">
        <f t="shared" si="5"/>
        <v>500</v>
      </c>
    </row>
    <row r="107" spans="1:6" ht="63.75">
      <c r="A107" s="47" t="s">
        <v>261</v>
      </c>
      <c r="B107" s="50" t="s">
        <v>105</v>
      </c>
      <c r="C107" s="60" t="s">
        <v>260</v>
      </c>
      <c r="D107" s="51">
        <f>SUM(D108)</f>
        <v>500</v>
      </c>
      <c r="E107" s="58">
        <f>SUM(E108)</f>
        <v>0</v>
      </c>
      <c r="F107" s="51">
        <f t="shared" si="5"/>
        <v>500</v>
      </c>
    </row>
    <row r="108" spans="1:6" ht="102">
      <c r="A108" s="47" t="s">
        <v>278</v>
      </c>
      <c r="B108" s="50" t="s">
        <v>105</v>
      </c>
      <c r="C108" s="60" t="s">
        <v>326</v>
      </c>
      <c r="D108" s="51">
        <f>SUM(D111)</f>
        <v>500</v>
      </c>
      <c r="E108" s="58">
        <f>SUM(E111)</f>
        <v>0</v>
      </c>
      <c r="F108" s="51">
        <f t="shared" si="5"/>
        <v>500</v>
      </c>
    </row>
    <row r="109" spans="1:6" ht="25.5">
      <c r="A109" s="72" t="s">
        <v>380</v>
      </c>
      <c r="B109" s="50" t="s">
        <v>105</v>
      </c>
      <c r="C109" s="60" t="s">
        <v>410</v>
      </c>
      <c r="D109" s="51">
        <f>SUM(D110)</f>
        <v>500</v>
      </c>
      <c r="E109" s="51">
        <f>SUM(E110)</f>
        <v>0</v>
      </c>
      <c r="F109" s="51">
        <f t="shared" si="5"/>
        <v>500</v>
      </c>
    </row>
    <row r="110" spans="1:6" ht="25.5">
      <c r="A110" s="72" t="s">
        <v>381</v>
      </c>
      <c r="B110" s="50" t="s">
        <v>105</v>
      </c>
      <c r="C110" s="60" t="s">
        <v>411</v>
      </c>
      <c r="D110" s="51">
        <f>SUM(D111)</f>
        <v>500</v>
      </c>
      <c r="E110" s="51">
        <f>SUM(E111)</f>
        <v>0</v>
      </c>
      <c r="F110" s="51">
        <f t="shared" si="5"/>
        <v>500</v>
      </c>
    </row>
    <row r="111" spans="1:6" ht="12.75">
      <c r="A111" s="47" t="s">
        <v>494</v>
      </c>
      <c r="B111" s="50" t="s">
        <v>105</v>
      </c>
      <c r="C111" s="60" t="s">
        <v>327</v>
      </c>
      <c r="D111" s="51">
        <v>500</v>
      </c>
      <c r="E111" s="58">
        <v>0</v>
      </c>
      <c r="F111" s="51">
        <f t="shared" si="5"/>
        <v>500</v>
      </c>
    </row>
    <row r="112" spans="1:6" ht="55.5" customHeight="1">
      <c r="A112" s="47" t="s">
        <v>480</v>
      </c>
      <c r="B112" s="50" t="s">
        <v>105</v>
      </c>
      <c r="C112" s="71" t="s">
        <v>360</v>
      </c>
      <c r="D112" s="51">
        <f>SUM(D113+D121+D130)</f>
        <v>29400</v>
      </c>
      <c r="E112" s="51">
        <f>SUM(E113+E121+E130)</f>
        <v>5636</v>
      </c>
      <c r="F112" s="51">
        <f t="shared" si="5"/>
        <v>23764</v>
      </c>
    </row>
    <row r="113" spans="1:6" ht="65.25" customHeight="1">
      <c r="A113" s="47" t="s">
        <v>481</v>
      </c>
      <c r="B113" s="50" t="s">
        <v>105</v>
      </c>
      <c r="C113" s="60" t="s">
        <v>262</v>
      </c>
      <c r="D113" s="51">
        <f>SUM(D114+D120)</f>
        <v>8200</v>
      </c>
      <c r="E113" s="58">
        <f>SUM(E114+E120)</f>
        <v>5636</v>
      </c>
      <c r="F113" s="51">
        <f t="shared" si="5"/>
        <v>2564</v>
      </c>
    </row>
    <row r="114" spans="1:6" ht="78.75" customHeight="1">
      <c r="A114" s="47" t="s">
        <v>482</v>
      </c>
      <c r="B114" s="50" t="s">
        <v>105</v>
      </c>
      <c r="C114" s="60" t="s">
        <v>282</v>
      </c>
      <c r="D114" s="51">
        <f>SUM(D117)</f>
        <v>3800</v>
      </c>
      <c r="E114" s="58">
        <f>SUM(E117)</f>
        <v>2812</v>
      </c>
      <c r="F114" s="51">
        <f t="shared" si="5"/>
        <v>988</v>
      </c>
    </row>
    <row r="115" spans="1:6" ht="12.75">
      <c r="A115" s="47" t="s">
        <v>390</v>
      </c>
      <c r="B115" s="50" t="s">
        <v>105</v>
      </c>
      <c r="C115" s="60" t="s">
        <v>420</v>
      </c>
      <c r="D115" s="51">
        <f>SUM(D116)</f>
        <v>3800</v>
      </c>
      <c r="E115" s="51">
        <f>SUM(E116)</f>
        <v>2812</v>
      </c>
      <c r="F115" s="51">
        <f t="shared" si="5"/>
        <v>988</v>
      </c>
    </row>
    <row r="116" spans="1:6" ht="12.75">
      <c r="A116" s="47" t="s">
        <v>391</v>
      </c>
      <c r="B116" s="50" t="s">
        <v>105</v>
      </c>
      <c r="C116" s="60" t="s">
        <v>421</v>
      </c>
      <c r="D116" s="51">
        <f>SUM(D117)</f>
        <v>3800</v>
      </c>
      <c r="E116" s="51">
        <f>SUM(E117)</f>
        <v>2812</v>
      </c>
      <c r="F116" s="51">
        <f t="shared" si="5"/>
        <v>988</v>
      </c>
    </row>
    <row r="117" spans="1:6" ht="12.75">
      <c r="A117" s="47" t="s">
        <v>237</v>
      </c>
      <c r="B117" s="50" t="s">
        <v>105</v>
      </c>
      <c r="C117" s="60" t="s">
        <v>283</v>
      </c>
      <c r="D117" s="51">
        <v>3800</v>
      </c>
      <c r="E117" s="58">
        <v>2812</v>
      </c>
      <c r="F117" s="51">
        <f t="shared" si="5"/>
        <v>988</v>
      </c>
    </row>
    <row r="118" spans="1:6" ht="12.75">
      <c r="A118" s="47" t="s">
        <v>390</v>
      </c>
      <c r="B118" s="50" t="s">
        <v>105</v>
      </c>
      <c r="C118" s="60" t="s">
        <v>422</v>
      </c>
      <c r="D118" s="51">
        <f>SUM(D119)</f>
        <v>4400</v>
      </c>
      <c r="E118" s="51">
        <f>SUM(E119)</f>
        <v>2824</v>
      </c>
      <c r="F118" s="51">
        <f t="shared" si="5"/>
        <v>1576</v>
      </c>
    </row>
    <row r="119" spans="1:6" ht="12.75">
      <c r="A119" s="47" t="s">
        <v>391</v>
      </c>
      <c r="B119" s="50" t="s">
        <v>105</v>
      </c>
      <c r="C119" s="60" t="s">
        <v>423</v>
      </c>
      <c r="D119" s="51">
        <f>SUM(D120)</f>
        <v>4400</v>
      </c>
      <c r="E119" s="51">
        <f>SUM(E120)</f>
        <v>2824</v>
      </c>
      <c r="F119" s="51">
        <f t="shared" si="5"/>
        <v>1576</v>
      </c>
    </row>
    <row r="120" spans="1:6" ht="25.5">
      <c r="A120" s="47" t="s">
        <v>270</v>
      </c>
      <c r="B120" s="50" t="s">
        <v>105</v>
      </c>
      <c r="C120" s="60" t="s">
        <v>284</v>
      </c>
      <c r="D120" s="51">
        <v>4400</v>
      </c>
      <c r="E120" s="58">
        <v>2824</v>
      </c>
      <c r="F120" s="51">
        <f t="shared" si="5"/>
        <v>1576</v>
      </c>
    </row>
    <row r="121" spans="1:6" ht="79.5" customHeight="1">
      <c r="A121" s="47" t="s">
        <v>483</v>
      </c>
      <c r="B121" s="50" t="s">
        <v>105</v>
      </c>
      <c r="C121" s="60" t="s">
        <v>8</v>
      </c>
      <c r="D121" s="51">
        <f>SUM(D122+D126)</f>
        <v>20200</v>
      </c>
      <c r="E121" s="51">
        <f>SUM(E122+E126)</f>
        <v>0</v>
      </c>
      <c r="F121" s="51">
        <f t="shared" si="5"/>
        <v>20200</v>
      </c>
    </row>
    <row r="122" spans="1:6" ht="103.5" customHeight="1">
      <c r="A122" s="47" t="s">
        <v>484</v>
      </c>
      <c r="B122" s="50" t="s">
        <v>105</v>
      </c>
      <c r="C122" s="60" t="s">
        <v>285</v>
      </c>
      <c r="D122" s="51">
        <f>SUM(D125)</f>
        <v>5200</v>
      </c>
      <c r="E122" s="58">
        <f>SUM(E125)</f>
        <v>0</v>
      </c>
      <c r="F122" s="51">
        <f t="shared" si="5"/>
        <v>5200</v>
      </c>
    </row>
    <row r="123" spans="1:6" ht="25.5">
      <c r="A123" s="72" t="s">
        <v>380</v>
      </c>
      <c r="B123" s="50" t="s">
        <v>105</v>
      </c>
      <c r="C123" s="60" t="s">
        <v>428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25.5">
      <c r="A124" s="72" t="s">
        <v>381</v>
      </c>
      <c r="B124" s="50" t="s">
        <v>105</v>
      </c>
      <c r="C124" s="60" t="s">
        <v>429</v>
      </c>
      <c r="D124" s="51">
        <f>SUM(D125)</f>
        <v>5200</v>
      </c>
      <c r="E124" s="51">
        <f>SUM(E125)</f>
        <v>0</v>
      </c>
      <c r="F124" s="51">
        <f t="shared" si="5"/>
        <v>5200</v>
      </c>
    </row>
    <row r="125" spans="1:6" ht="12.75">
      <c r="A125" s="47" t="s">
        <v>494</v>
      </c>
      <c r="B125" s="50" t="s">
        <v>105</v>
      </c>
      <c r="C125" s="60" t="s">
        <v>286</v>
      </c>
      <c r="D125" s="51">
        <v>5200</v>
      </c>
      <c r="E125" s="58">
        <v>0</v>
      </c>
      <c r="F125" s="51">
        <f t="shared" si="5"/>
        <v>5200</v>
      </c>
    </row>
    <row r="126" spans="1:8" ht="117" customHeight="1">
      <c r="A126" s="47" t="s">
        <v>485</v>
      </c>
      <c r="B126" s="50" t="s">
        <v>105</v>
      </c>
      <c r="C126" s="60" t="s">
        <v>328</v>
      </c>
      <c r="D126" s="51">
        <f>SUM(D129)</f>
        <v>15000</v>
      </c>
      <c r="E126" s="58">
        <f>SUM(E129)</f>
        <v>0</v>
      </c>
      <c r="F126" s="51">
        <f t="shared" si="5"/>
        <v>15000</v>
      </c>
      <c r="H126" s="47"/>
    </row>
    <row r="127" spans="1:8" ht="25.5">
      <c r="A127" s="72" t="s">
        <v>380</v>
      </c>
      <c r="B127" s="50" t="s">
        <v>105</v>
      </c>
      <c r="C127" s="60" t="s">
        <v>426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8" ht="25.5">
      <c r="A128" s="72" t="s">
        <v>381</v>
      </c>
      <c r="B128" s="50" t="s">
        <v>105</v>
      </c>
      <c r="C128" s="60" t="s">
        <v>427</v>
      </c>
      <c r="D128" s="51">
        <f>SUM(D129)</f>
        <v>15000</v>
      </c>
      <c r="E128" s="51">
        <f>SUM(E129)</f>
        <v>0</v>
      </c>
      <c r="F128" s="51">
        <f t="shared" si="5"/>
        <v>15000</v>
      </c>
      <c r="H128" s="73"/>
    </row>
    <row r="129" spans="1:6" ht="12.75">
      <c r="A129" s="47" t="s">
        <v>494</v>
      </c>
      <c r="B129" s="50" t="s">
        <v>105</v>
      </c>
      <c r="C129" s="60" t="s">
        <v>329</v>
      </c>
      <c r="D129" s="51">
        <v>15000</v>
      </c>
      <c r="E129" s="58">
        <v>0</v>
      </c>
      <c r="F129" s="51">
        <f t="shared" si="5"/>
        <v>15000</v>
      </c>
    </row>
    <row r="130" spans="1:6" ht="65.25" customHeight="1">
      <c r="A130" s="47" t="s">
        <v>486</v>
      </c>
      <c r="B130" s="50" t="s">
        <v>105</v>
      </c>
      <c r="C130" s="60" t="s">
        <v>67</v>
      </c>
      <c r="D130" s="51">
        <f>SUM(D131)</f>
        <v>1000</v>
      </c>
      <c r="E130" s="58">
        <f>SUM(E131)</f>
        <v>0</v>
      </c>
      <c r="F130" s="51">
        <f>SUM(D130-E130)</f>
        <v>1000</v>
      </c>
    </row>
    <row r="131" spans="1:6" ht="89.25">
      <c r="A131" s="47" t="s">
        <v>487</v>
      </c>
      <c r="B131" s="50" t="s">
        <v>105</v>
      </c>
      <c r="C131" s="60" t="s">
        <v>287</v>
      </c>
      <c r="D131" s="51">
        <f>SUM(D134)</f>
        <v>1000</v>
      </c>
      <c r="E131" s="58">
        <f>SUM(E134)</f>
        <v>0</v>
      </c>
      <c r="F131" s="51">
        <f>SUM(D131-E131)</f>
        <v>1000</v>
      </c>
    </row>
    <row r="132" spans="1:6" ht="25.5">
      <c r="A132" s="72" t="s">
        <v>380</v>
      </c>
      <c r="B132" s="50" t="s">
        <v>105</v>
      </c>
      <c r="C132" s="60" t="s">
        <v>424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25.5">
      <c r="A133" s="72" t="s">
        <v>381</v>
      </c>
      <c r="B133" s="50" t="s">
        <v>105</v>
      </c>
      <c r="C133" s="60" t="s">
        <v>425</v>
      </c>
      <c r="D133" s="51">
        <f>SUM(D134)</f>
        <v>1000</v>
      </c>
      <c r="E133" s="51">
        <f>SUM(E134)</f>
        <v>0</v>
      </c>
      <c r="F133" s="51">
        <f>SUM(D133-E133)</f>
        <v>1000</v>
      </c>
    </row>
    <row r="134" spans="1:6" ht="12.75">
      <c r="A134" s="47" t="s">
        <v>494</v>
      </c>
      <c r="B134" s="50" t="s">
        <v>105</v>
      </c>
      <c r="C134" s="60" t="s">
        <v>288</v>
      </c>
      <c r="D134" s="51">
        <v>1000</v>
      </c>
      <c r="E134" s="58">
        <v>0</v>
      </c>
      <c r="F134" s="51">
        <f>SUM(D134-E134)</f>
        <v>1000</v>
      </c>
    </row>
    <row r="135" spans="1:6" ht="12.75">
      <c r="A135" s="49" t="s">
        <v>98</v>
      </c>
      <c r="B135" s="50" t="s">
        <v>105</v>
      </c>
      <c r="C135" s="60" t="s">
        <v>96</v>
      </c>
      <c r="D135" s="51">
        <f>SUM(D136+D150)</f>
        <v>3285400</v>
      </c>
      <c r="E135" s="58">
        <f>SUM(E136+E150)</f>
        <v>1897378.77</v>
      </c>
      <c r="F135" s="51">
        <f aca="true" t="shared" si="6" ref="F135:F149">SUM(D135-E135)</f>
        <v>1388021.23</v>
      </c>
    </row>
    <row r="136" spans="1:6" ht="12.75">
      <c r="A136" s="49" t="s">
        <v>102</v>
      </c>
      <c r="B136" s="50" t="s">
        <v>105</v>
      </c>
      <c r="C136" s="60" t="s">
        <v>66</v>
      </c>
      <c r="D136" s="51">
        <f>SUM(D138)</f>
        <v>85000</v>
      </c>
      <c r="E136" s="51">
        <f>SUM(E138)</f>
        <v>31412.6</v>
      </c>
      <c r="F136" s="51">
        <f t="shared" si="6"/>
        <v>53587.4</v>
      </c>
    </row>
    <row r="137" spans="1:6" ht="38.25">
      <c r="A137" s="49" t="s">
        <v>361</v>
      </c>
      <c r="B137" s="50" t="s">
        <v>105</v>
      </c>
      <c r="C137" s="71" t="s">
        <v>362</v>
      </c>
      <c r="D137" s="51">
        <f>SUM(D138)</f>
        <v>85000</v>
      </c>
      <c r="E137" s="51">
        <f>SUM(E138)</f>
        <v>31412.6</v>
      </c>
      <c r="F137" s="51">
        <f t="shared" si="6"/>
        <v>53587.4</v>
      </c>
    </row>
    <row r="138" spans="1:6" ht="63.75">
      <c r="A138" s="47" t="s">
        <v>296</v>
      </c>
      <c r="B138" s="50" t="s">
        <v>105</v>
      </c>
      <c r="C138" s="60" t="s">
        <v>65</v>
      </c>
      <c r="D138" s="51">
        <f>SUM(D139+D146)</f>
        <v>85000</v>
      </c>
      <c r="E138" s="51">
        <f>SUM(E139+E146)</f>
        <v>31412.6</v>
      </c>
      <c r="F138" s="51">
        <f t="shared" si="6"/>
        <v>53587.4</v>
      </c>
    </row>
    <row r="139" spans="1:6" ht="76.5">
      <c r="A139" s="61" t="s">
        <v>289</v>
      </c>
      <c r="B139" s="50">
        <v>200</v>
      </c>
      <c r="C139" s="60" t="s">
        <v>64</v>
      </c>
      <c r="D139" s="51">
        <f>SUM(D142+D145)</f>
        <v>81700</v>
      </c>
      <c r="E139" s="51">
        <f>SUM(E142+E145)</f>
        <v>28307.6</v>
      </c>
      <c r="F139" s="51">
        <f t="shared" si="6"/>
        <v>53392.4</v>
      </c>
    </row>
    <row r="140" spans="1:6" ht="25.5">
      <c r="A140" s="72" t="s">
        <v>380</v>
      </c>
      <c r="B140" s="50" t="s">
        <v>105</v>
      </c>
      <c r="C140" s="60" t="s">
        <v>430</v>
      </c>
      <c r="D140" s="51">
        <f>SUM(D141)</f>
        <v>67400</v>
      </c>
      <c r="E140" s="51">
        <f>SUM(E141)</f>
        <v>15239.6</v>
      </c>
      <c r="F140" s="51">
        <f t="shared" si="6"/>
        <v>52160.4</v>
      </c>
    </row>
    <row r="141" spans="1:6" ht="25.5">
      <c r="A141" s="72" t="s">
        <v>381</v>
      </c>
      <c r="B141" s="50" t="s">
        <v>105</v>
      </c>
      <c r="C141" s="60" t="s">
        <v>431</v>
      </c>
      <c r="D141" s="51">
        <f>SUM(D142)</f>
        <v>67400</v>
      </c>
      <c r="E141" s="51">
        <f>SUM(E142)</f>
        <v>15239.6</v>
      </c>
      <c r="F141" s="51">
        <f t="shared" si="6"/>
        <v>52160.4</v>
      </c>
    </row>
    <row r="142" spans="1:6" ht="31.5" customHeight="1">
      <c r="A142" s="47" t="s">
        <v>494</v>
      </c>
      <c r="B142" s="50" t="s">
        <v>105</v>
      </c>
      <c r="C142" s="60" t="s">
        <v>63</v>
      </c>
      <c r="D142" s="51">
        <v>67400</v>
      </c>
      <c r="E142" s="51">
        <v>15239.6</v>
      </c>
      <c r="F142" s="51">
        <f t="shared" si="6"/>
        <v>52160.4</v>
      </c>
    </row>
    <row r="143" spans="1:6" ht="21.75" customHeight="1">
      <c r="A143" s="47" t="s">
        <v>390</v>
      </c>
      <c r="B143" s="50" t="s">
        <v>105</v>
      </c>
      <c r="C143" s="60" t="s">
        <v>434</v>
      </c>
      <c r="D143" s="51">
        <f>SUM(D144)</f>
        <v>14300</v>
      </c>
      <c r="E143" s="51">
        <f>SUM(E144)</f>
        <v>13068</v>
      </c>
      <c r="F143" s="51">
        <f t="shared" si="6"/>
        <v>1232</v>
      </c>
    </row>
    <row r="144" spans="1:6" ht="19.5" customHeight="1">
      <c r="A144" s="47" t="s">
        <v>391</v>
      </c>
      <c r="B144" s="50" t="s">
        <v>105</v>
      </c>
      <c r="C144" s="60" t="s">
        <v>435</v>
      </c>
      <c r="D144" s="51">
        <f>SUM(D145)</f>
        <v>14300</v>
      </c>
      <c r="E144" s="51">
        <f>SUM(E145)</f>
        <v>13068</v>
      </c>
      <c r="F144" s="51">
        <f t="shared" si="6"/>
        <v>1232</v>
      </c>
    </row>
    <row r="145" spans="1:6" ht="24" customHeight="1">
      <c r="A145" s="61" t="s">
        <v>237</v>
      </c>
      <c r="B145" s="50" t="s">
        <v>105</v>
      </c>
      <c r="C145" s="60" t="s">
        <v>298</v>
      </c>
      <c r="D145" s="51">
        <v>14300</v>
      </c>
      <c r="E145" s="51">
        <v>13068</v>
      </c>
      <c r="F145" s="51">
        <f t="shared" si="6"/>
        <v>1232</v>
      </c>
    </row>
    <row r="146" spans="1:6" ht="76.5">
      <c r="A146" s="61" t="s">
        <v>290</v>
      </c>
      <c r="B146" s="50">
        <v>200</v>
      </c>
      <c r="C146" s="60" t="s">
        <v>309</v>
      </c>
      <c r="D146" s="51">
        <f>SUM(D149)</f>
        <v>3300</v>
      </c>
      <c r="E146" s="51">
        <f>SUM(E149)</f>
        <v>3105</v>
      </c>
      <c r="F146" s="51">
        <f t="shared" si="6"/>
        <v>195</v>
      </c>
    </row>
    <row r="147" spans="1:6" ht="12.75">
      <c r="A147" s="47" t="s">
        <v>390</v>
      </c>
      <c r="B147" s="50">
        <v>200</v>
      </c>
      <c r="C147" s="60" t="s">
        <v>432</v>
      </c>
      <c r="D147" s="51">
        <f>SUM(D148)</f>
        <v>3300</v>
      </c>
      <c r="E147" s="51">
        <f>SUM(E148)</f>
        <v>3105</v>
      </c>
      <c r="F147" s="51">
        <f t="shared" si="6"/>
        <v>195</v>
      </c>
    </row>
    <row r="148" spans="1:6" ht="12.75">
      <c r="A148" s="47" t="s">
        <v>391</v>
      </c>
      <c r="B148" s="50">
        <v>200</v>
      </c>
      <c r="C148" s="60" t="s">
        <v>433</v>
      </c>
      <c r="D148" s="51">
        <f>SUM(D149)</f>
        <v>3300</v>
      </c>
      <c r="E148" s="51">
        <f>SUM(E149)</f>
        <v>3105</v>
      </c>
      <c r="F148" s="51">
        <f t="shared" si="6"/>
        <v>195</v>
      </c>
    </row>
    <row r="149" spans="1:6" ht="25.5">
      <c r="A149" s="47" t="s">
        <v>181</v>
      </c>
      <c r="B149" s="50">
        <v>200</v>
      </c>
      <c r="C149" s="60" t="s">
        <v>62</v>
      </c>
      <c r="D149" s="51">
        <v>3300</v>
      </c>
      <c r="E149" s="51">
        <v>3105</v>
      </c>
      <c r="F149" s="51">
        <f t="shared" si="6"/>
        <v>195</v>
      </c>
    </row>
    <row r="150" spans="1:6" ht="12.75">
      <c r="A150" s="47" t="s">
        <v>72</v>
      </c>
      <c r="B150" s="50" t="s">
        <v>105</v>
      </c>
      <c r="C150" s="60" t="s">
        <v>119</v>
      </c>
      <c r="D150" s="51">
        <f>SUM(D152+D172+D177)</f>
        <v>3200400</v>
      </c>
      <c r="E150" s="51">
        <f>SUM(E152+E172+E177)</f>
        <v>1865966.17</v>
      </c>
      <c r="F150" s="51">
        <f aca="true" t="shared" si="7" ref="F150:F171">SUM(D150-E150)</f>
        <v>1334433.83</v>
      </c>
    </row>
    <row r="151" spans="1:6" ht="38.25">
      <c r="A151" s="47" t="s">
        <v>361</v>
      </c>
      <c r="B151" s="50" t="s">
        <v>105</v>
      </c>
      <c r="C151" s="71" t="s">
        <v>363</v>
      </c>
      <c r="D151" s="51">
        <f>SUM(D153+D160+D164+D168+D172)</f>
        <v>3170400</v>
      </c>
      <c r="E151" s="51">
        <f>SUM(E153+E160+E164+E168+E172)</f>
        <v>1865966.17</v>
      </c>
      <c r="F151" s="51">
        <f>SUM(D151-E151)</f>
        <v>1304433.83</v>
      </c>
    </row>
    <row r="152" spans="1:6" ht="63.75">
      <c r="A152" s="47" t="s">
        <v>297</v>
      </c>
      <c r="B152" s="50" t="s">
        <v>105</v>
      </c>
      <c r="C152" s="60" t="s">
        <v>118</v>
      </c>
      <c r="D152" s="51">
        <f>SUM(D153+D160+D164+D168)</f>
        <v>3152200</v>
      </c>
      <c r="E152" s="51">
        <f>SUM(E153+E160+E164+E168)</f>
        <v>1848485.17</v>
      </c>
      <c r="F152" s="51">
        <f t="shared" si="7"/>
        <v>1303714.83</v>
      </c>
    </row>
    <row r="153" spans="1:6" ht="76.5">
      <c r="A153" s="61" t="s">
        <v>291</v>
      </c>
      <c r="B153" s="50" t="s">
        <v>105</v>
      </c>
      <c r="C153" s="60" t="s">
        <v>117</v>
      </c>
      <c r="D153" s="51">
        <f>SUM(D156+D159)</f>
        <v>2518100</v>
      </c>
      <c r="E153" s="58">
        <f>SUM(E156+E159)</f>
        <v>1523047</v>
      </c>
      <c r="F153" s="51">
        <f t="shared" si="7"/>
        <v>995053</v>
      </c>
    </row>
    <row r="154" spans="1:6" ht="25.5">
      <c r="A154" s="72" t="s">
        <v>380</v>
      </c>
      <c r="B154" s="50" t="s">
        <v>105</v>
      </c>
      <c r="C154" s="60" t="s">
        <v>442</v>
      </c>
      <c r="D154" s="51">
        <f>SUM(D155)</f>
        <v>2518100</v>
      </c>
      <c r="E154" s="51">
        <f>SUM(E155)</f>
        <v>1523047</v>
      </c>
      <c r="F154" s="51">
        <f t="shared" si="7"/>
        <v>995053</v>
      </c>
    </row>
    <row r="155" spans="1:6" ht="25.5">
      <c r="A155" s="72" t="s">
        <v>381</v>
      </c>
      <c r="B155" s="50" t="s">
        <v>105</v>
      </c>
      <c r="C155" s="60" t="s">
        <v>443</v>
      </c>
      <c r="D155" s="51">
        <f>SUM(D156)</f>
        <v>2518100</v>
      </c>
      <c r="E155" s="51">
        <f>SUM(E156)</f>
        <v>1523047</v>
      </c>
      <c r="F155" s="51">
        <f t="shared" si="7"/>
        <v>995053</v>
      </c>
    </row>
    <row r="156" spans="1:6" ht="12.75">
      <c r="A156" s="47" t="s">
        <v>494</v>
      </c>
      <c r="B156" s="50" t="s">
        <v>105</v>
      </c>
      <c r="C156" s="60" t="s">
        <v>116</v>
      </c>
      <c r="D156" s="51">
        <v>2518100</v>
      </c>
      <c r="E156" s="58">
        <v>1523047</v>
      </c>
      <c r="F156" s="51">
        <f t="shared" si="7"/>
        <v>995053</v>
      </c>
    </row>
    <row r="157" spans="1:6" ht="12.75">
      <c r="A157" s="47" t="s">
        <v>390</v>
      </c>
      <c r="B157" s="50" t="s">
        <v>105</v>
      </c>
      <c r="C157" s="60" t="s">
        <v>446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391</v>
      </c>
      <c r="B158" s="50" t="s">
        <v>105</v>
      </c>
      <c r="C158" s="60" t="s">
        <v>447</v>
      </c>
      <c r="D158" s="51">
        <f>SUM(D159)</f>
        <v>0</v>
      </c>
      <c r="E158" s="51">
        <f>SUM(E159)</f>
        <v>0</v>
      </c>
      <c r="F158" s="51">
        <f t="shared" si="7"/>
        <v>0</v>
      </c>
    </row>
    <row r="159" spans="1:6" ht="12.75">
      <c r="A159" s="47" t="s">
        <v>247</v>
      </c>
      <c r="B159" s="50" t="s">
        <v>105</v>
      </c>
      <c r="C159" s="60" t="s">
        <v>346</v>
      </c>
      <c r="D159" s="51">
        <v>0</v>
      </c>
      <c r="E159" s="58">
        <v>0</v>
      </c>
      <c r="F159" s="51">
        <f>SUM(D159-E159)</f>
        <v>0</v>
      </c>
    </row>
    <row r="160" spans="1:6" ht="76.5">
      <c r="A160" s="61" t="s">
        <v>292</v>
      </c>
      <c r="B160" s="50" t="s">
        <v>105</v>
      </c>
      <c r="C160" s="60" t="s">
        <v>310</v>
      </c>
      <c r="D160" s="51">
        <f>SUM(D163)</f>
        <v>15000</v>
      </c>
      <c r="E160" s="51">
        <f>SUM(E163)</f>
        <v>5582.5</v>
      </c>
      <c r="F160" s="51">
        <f t="shared" si="7"/>
        <v>9417.5</v>
      </c>
    </row>
    <row r="161" spans="1:6" ht="25.5">
      <c r="A161" s="72" t="s">
        <v>380</v>
      </c>
      <c r="B161" s="50" t="s">
        <v>105</v>
      </c>
      <c r="C161" s="60" t="s">
        <v>440</v>
      </c>
      <c r="D161" s="51">
        <f>SUM(D162)</f>
        <v>15000</v>
      </c>
      <c r="E161" s="51">
        <f>SUM(E162)</f>
        <v>5582.5</v>
      </c>
      <c r="F161" s="51">
        <f t="shared" si="7"/>
        <v>9417.5</v>
      </c>
    </row>
    <row r="162" spans="1:6" ht="25.5">
      <c r="A162" s="72" t="s">
        <v>381</v>
      </c>
      <c r="B162" s="50" t="s">
        <v>105</v>
      </c>
      <c r="C162" s="60" t="s">
        <v>441</v>
      </c>
      <c r="D162" s="51">
        <f>SUM(D163)</f>
        <v>15000</v>
      </c>
      <c r="E162" s="51">
        <f>SUM(E163)</f>
        <v>5582.5</v>
      </c>
      <c r="F162" s="51">
        <f t="shared" si="7"/>
        <v>9417.5</v>
      </c>
    </row>
    <row r="163" spans="1:6" ht="12.75">
      <c r="A163" s="47" t="s">
        <v>494</v>
      </c>
      <c r="B163" s="50" t="s">
        <v>105</v>
      </c>
      <c r="C163" s="60" t="s">
        <v>115</v>
      </c>
      <c r="D163" s="51">
        <v>15000</v>
      </c>
      <c r="E163" s="51">
        <v>5582.5</v>
      </c>
      <c r="F163" s="51">
        <f t="shared" si="7"/>
        <v>9417.5</v>
      </c>
    </row>
    <row r="164" spans="1:6" ht="89.25">
      <c r="A164" s="61" t="s">
        <v>293</v>
      </c>
      <c r="B164" s="50" t="s">
        <v>105</v>
      </c>
      <c r="C164" s="60" t="s">
        <v>114</v>
      </c>
      <c r="D164" s="51">
        <f>SUM(D167)</f>
        <v>150000</v>
      </c>
      <c r="E164" s="51">
        <f>SUM(E167)</f>
        <v>144450.24</v>
      </c>
      <c r="F164" s="51">
        <f t="shared" si="7"/>
        <v>5549.760000000009</v>
      </c>
    </row>
    <row r="165" spans="1:6" ht="25.5">
      <c r="A165" s="72" t="s">
        <v>380</v>
      </c>
      <c r="B165" s="50" t="s">
        <v>105</v>
      </c>
      <c r="C165" s="60" t="s">
        <v>438</v>
      </c>
      <c r="D165" s="51">
        <f>SUM(D166)</f>
        <v>150000</v>
      </c>
      <c r="E165" s="51">
        <f>SUM(E166)</f>
        <v>144450.24</v>
      </c>
      <c r="F165" s="51">
        <f t="shared" si="7"/>
        <v>5549.760000000009</v>
      </c>
    </row>
    <row r="166" spans="1:6" ht="25.5">
      <c r="A166" s="72" t="s">
        <v>381</v>
      </c>
      <c r="B166" s="50" t="s">
        <v>105</v>
      </c>
      <c r="C166" s="60" t="s">
        <v>439</v>
      </c>
      <c r="D166" s="51">
        <f>SUM(D167)</f>
        <v>150000</v>
      </c>
      <c r="E166" s="51">
        <f>SUM(E167)</f>
        <v>144450.24</v>
      </c>
      <c r="F166" s="51">
        <f t="shared" si="7"/>
        <v>5549.760000000009</v>
      </c>
    </row>
    <row r="167" spans="1:6" ht="12.75">
      <c r="A167" s="47" t="s">
        <v>494</v>
      </c>
      <c r="B167" s="50" t="s">
        <v>105</v>
      </c>
      <c r="C167" s="60" t="s">
        <v>113</v>
      </c>
      <c r="D167" s="51">
        <v>150000</v>
      </c>
      <c r="E167" s="51">
        <v>144450.24</v>
      </c>
      <c r="F167" s="51">
        <f t="shared" si="7"/>
        <v>5549.760000000009</v>
      </c>
    </row>
    <row r="168" spans="1:6" ht="76.5">
      <c r="A168" s="61" t="s">
        <v>294</v>
      </c>
      <c r="B168" s="50" t="s">
        <v>105</v>
      </c>
      <c r="C168" s="60" t="s">
        <v>112</v>
      </c>
      <c r="D168" s="51">
        <f>SUM(D171)</f>
        <v>469100</v>
      </c>
      <c r="E168" s="51">
        <f>SUM(E171)</f>
        <v>175405.43</v>
      </c>
      <c r="F168" s="51">
        <f t="shared" si="7"/>
        <v>293694.57</v>
      </c>
    </row>
    <row r="169" spans="1:6" ht="25.5">
      <c r="A169" s="72" t="s">
        <v>380</v>
      </c>
      <c r="B169" s="50" t="s">
        <v>105</v>
      </c>
      <c r="C169" s="60" t="s">
        <v>436</v>
      </c>
      <c r="D169" s="51">
        <f>SUM(D170)</f>
        <v>469100</v>
      </c>
      <c r="E169" s="51">
        <f>SUM(E170)</f>
        <v>175405.43</v>
      </c>
      <c r="F169" s="51">
        <f t="shared" si="7"/>
        <v>293694.57</v>
      </c>
    </row>
    <row r="170" spans="1:6" ht="25.5">
      <c r="A170" s="72" t="s">
        <v>381</v>
      </c>
      <c r="B170" s="50" t="s">
        <v>105</v>
      </c>
      <c r="C170" s="60" t="s">
        <v>437</v>
      </c>
      <c r="D170" s="51">
        <f>SUM(D171)</f>
        <v>469100</v>
      </c>
      <c r="E170" s="51">
        <f>SUM(E171)</f>
        <v>175405.43</v>
      </c>
      <c r="F170" s="51">
        <f t="shared" si="7"/>
        <v>293694.57</v>
      </c>
    </row>
    <row r="171" spans="1:6" ht="12.75">
      <c r="A171" s="47" t="s">
        <v>494</v>
      </c>
      <c r="B171" s="50" t="s">
        <v>105</v>
      </c>
      <c r="C171" s="60" t="s">
        <v>111</v>
      </c>
      <c r="D171" s="51">
        <v>469100</v>
      </c>
      <c r="E171" s="51">
        <v>175405.43</v>
      </c>
      <c r="F171" s="51">
        <f t="shared" si="7"/>
        <v>293694.57</v>
      </c>
    </row>
    <row r="172" spans="1:6" ht="76.5">
      <c r="A172" s="61" t="s">
        <v>295</v>
      </c>
      <c r="B172" s="50">
        <v>200</v>
      </c>
      <c r="C172" s="60" t="s">
        <v>110</v>
      </c>
      <c r="D172" s="51">
        <f>SUM(D175)</f>
        <v>18200</v>
      </c>
      <c r="E172" s="51">
        <f>SUM(E175)</f>
        <v>17481</v>
      </c>
      <c r="F172" s="51">
        <f aca="true" t="shared" si="8" ref="F172:F181">SUM(D172-E172)</f>
        <v>719</v>
      </c>
    </row>
    <row r="173" spans="1:6" ht="12.75">
      <c r="A173" s="47" t="s">
        <v>390</v>
      </c>
      <c r="B173" s="50">
        <v>200</v>
      </c>
      <c r="C173" s="60" t="s">
        <v>444</v>
      </c>
      <c r="D173" s="51">
        <f>SUM(D174)</f>
        <v>18200</v>
      </c>
      <c r="E173" s="51">
        <f>SUM(E174)</f>
        <v>17481</v>
      </c>
      <c r="F173" s="51">
        <f t="shared" si="8"/>
        <v>719</v>
      </c>
    </row>
    <row r="174" spans="1:6" ht="12.75">
      <c r="A174" s="47" t="s">
        <v>391</v>
      </c>
      <c r="B174" s="50">
        <v>200</v>
      </c>
      <c r="C174" s="60" t="s">
        <v>445</v>
      </c>
      <c r="D174" s="51">
        <f>SUM(D175)</f>
        <v>18200</v>
      </c>
      <c r="E174" s="51">
        <f>SUM(E175)</f>
        <v>17481</v>
      </c>
      <c r="F174" s="51">
        <f t="shared" si="8"/>
        <v>719</v>
      </c>
    </row>
    <row r="175" spans="1:6" ht="25.5">
      <c r="A175" s="47" t="s">
        <v>181</v>
      </c>
      <c r="B175" s="50">
        <v>200</v>
      </c>
      <c r="C175" s="60" t="s">
        <v>109</v>
      </c>
      <c r="D175" s="51">
        <v>18200</v>
      </c>
      <c r="E175" s="51">
        <v>17481</v>
      </c>
      <c r="F175" s="51">
        <f t="shared" si="8"/>
        <v>719</v>
      </c>
    </row>
    <row r="176" spans="1:6" ht="25.5">
      <c r="A176" s="47" t="s">
        <v>364</v>
      </c>
      <c r="B176" s="50" t="s">
        <v>105</v>
      </c>
      <c r="C176" s="71" t="s">
        <v>365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51">
      <c r="A177" s="47" t="s">
        <v>465</v>
      </c>
      <c r="B177" s="50" t="s">
        <v>105</v>
      </c>
      <c r="C177" s="60" t="s">
        <v>108</v>
      </c>
      <c r="D177" s="51">
        <f>SUM(D178)</f>
        <v>30000</v>
      </c>
      <c r="E177" s="51">
        <f>SUM(E178)</f>
        <v>0</v>
      </c>
      <c r="F177" s="51">
        <f t="shared" si="8"/>
        <v>30000</v>
      </c>
    </row>
    <row r="178" spans="1:6" ht="114.75">
      <c r="A178" s="47" t="s">
        <v>466</v>
      </c>
      <c r="B178" s="50" t="s">
        <v>105</v>
      </c>
      <c r="C178" s="60" t="s">
        <v>107</v>
      </c>
      <c r="D178" s="51">
        <f>SUM(D181)</f>
        <v>30000</v>
      </c>
      <c r="E178" s="51">
        <f>SUM(E181)</f>
        <v>0</v>
      </c>
      <c r="F178" s="51">
        <f t="shared" si="8"/>
        <v>30000</v>
      </c>
    </row>
    <row r="179" spans="1:6" ht="25.5">
      <c r="A179" s="72" t="s">
        <v>380</v>
      </c>
      <c r="B179" s="50" t="s">
        <v>105</v>
      </c>
      <c r="C179" s="60" t="s">
        <v>450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25.5">
      <c r="A180" s="72" t="s">
        <v>381</v>
      </c>
      <c r="B180" s="50" t="s">
        <v>105</v>
      </c>
      <c r="C180" s="60" t="s">
        <v>451</v>
      </c>
      <c r="D180" s="51">
        <f>SUM(D181)</f>
        <v>30000</v>
      </c>
      <c r="E180" s="51">
        <f>SUM(E181)</f>
        <v>0</v>
      </c>
      <c r="F180" s="51">
        <f t="shared" si="8"/>
        <v>30000</v>
      </c>
    </row>
    <row r="181" spans="1:6" ht="12.75">
      <c r="A181" s="47" t="s">
        <v>494</v>
      </c>
      <c r="B181" s="50" t="s">
        <v>105</v>
      </c>
      <c r="C181" s="60" t="s">
        <v>190</v>
      </c>
      <c r="D181" s="51">
        <v>30000</v>
      </c>
      <c r="E181" s="51">
        <v>0</v>
      </c>
      <c r="F181" s="51">
        <f t="shared" si="8"/>
        <v>30000</v>
      </c>
    </row>
    <row r="182" spans="1:6" ht="12.75">
      <c r="A182" s="47" t="s">
        <v>6</v>
      </c>
      <c r="B182" s="50" t="s">
        <v>105</v>
      </c>
      <c r="C182" s="60" t="s">
        <v>189</v>
      </c>
      <c r="D182" s="51">
        <f>SUM(D183)</f>
        <v>20000</v>
      </c>
      <c r="E182" s="51">
        <f>SUM(E183)</f>
        <v>8000</v>
      </c>
      <c r="F182" s="51">
        <f>SUM(F183)</f>
        <v>12000</v>
      </c>
    </row>
    <row r="183" spans="1:6" ht="25.5">
      <c r="A183" s="47" t="s">
        <v>7</v>
      </c>
      <c r="B183" s="50" t="s">
        <v>105</v>
      </c>
      <c r="C183" s="60" t="s">
        <v>188</v>
      </c>
      <c r="D183" s="51">
        <f>SUM(D185)</f>
        <v>20000</v>
      </c>
      <c r="E183" s="51">
        <f>SUM(E185)</f>
        <v>8000</v>
      </c>
      <c r="F183" s="51">
        <f>SUM(F185)</f>
        <v>12000</v>
      </c>
    </row>
    <row r="184" spans="1:6" ht="25.5">
      <c r="A184" s="47" t="s">
        <v>347</v>
      </c>
      <c r="B184" s="50" t="s">
        <v>105</v>
      </c>
      <c r="C184" s="71" t="s">
        <v>366</v>
      </c>
      <c r="D184" s="51">
        <f>SUM(D185)</f>
        <v>20000</v>
      </c>
      <c r="E184" s="51">
        <f>SUM(E185)</f>
        <v>8000</v>
      </c>
      <c r="F184" s="51">
        <f>SUM(F188)</f>
        <v>12000</v>
      </c>
    </row>
    <row r="185" spans="1:6" ht="45" customHeight="1">
      <c r="A185" s="47" t="s">
        <v>299</v>
      </c>
      <c r="B185" s="50" t="s">
        <v>105</v>
      </c>
      <c r="C185" s="60" t="s">
        <v>187</v>
      </c>
      <c r="D185" s="51">
        <f>SUM(D188)</f>
        <v>20000</v>
      </c>
      <c r="E185" s="51">
        <f>SUM(E188)</f>
        <v>8000</v>
      </c>
      <c r="F185" s="51">
        <f>SUM(F188)</f>
        <v>12000</v>
      </c>
    </row>
    <row r="186" spans="1:6" ht="27.75" customHeight="1">
      <c r="A186" s="72" t="s">
        <v>380</v>
      </c>
      <c r="B186" s="50" t="s">
        <v>105</v>
      </c>
      <c r="C186" s="60" t="s">
        <v>448</v>
      </c>
      <c r="D186" s="51">
        <f>SUM(D187)</f>
        <v>20000</v>
      </c>
      <c r="E186" s="51">
        <f>SUM(E187)</f>
        <v>8000</v>
      </c>
      <c r="F186" s="51">
        <f aca="true" t="shared" si="9" ref="F186:F192">SUM(D186-E186)</f>
        <v>12000</v>
      </c>
    </row>
    <row r="187" spans="1:6" ht="27.75" customHeight="1">
      <c r="A187" s="72" t="s">
        <v>381</v>
      </c>
      <c r="B187" s="50" t="s">
        <v>105</v>
      </c>
      <c r="C187" s="60" t="s">
        <v>449</v>
      </c>
      <c r="D187" s="51">
        <f>SUM(D188)</f>
        <v>20000</v>
      </c>
      <c r="E187" s="51">
        <f>SUM(E188)</f>
        <v>8000</v>
      </c>
      <c r="F187" s="51">
        <f t="shared" si="9"/>
        <v>12000</v>
      </c>
    </row>
    <row r="188" spans="1:6" ht="12.75">
      <c r="A188" s="47" t="s">
        <v>494</v>
      </c>
      <c r="B188" s="50" t="s">
        <v>105</v>
      </c>
      <c r="C188" s="60" t="s">
        <v>186</v>
      </c>
      <c r="D188" s="51">
        <v>20000</v>
      </c>
      <c r="E188" s="51">
        <v>8000</v>
      </c>
      <c r="F188" s="51">
        <f t="shared" si="9"/>
        <v>12000</v>
      </c>
    </row>
    <row r="189" spans="1:6" ht="12.75">
      <c r="A189" s="47" t="s">
        <v>76</v>
      </c>
      <c r="B189" s="50" t="s">
        <v>105</v>
      </c>
      <c r="C189" s="60" t="s">
        <v>185</v>
      </c>
      <c r="D189" s="51">
        <f>SUM(D190)</f>
        <v>5480900</v>
      </c>
      <c r="E189" s="51">
        <f>SUM(E190)</f>
        <v>3495417.37</v>
      </c>
      <c r="F189" s="51">
        <f t="shared" si="9"/>
        <v>1985482.63</v>
      </c>
    </row>
    <row r="190" spans="1:6" ht="12.75">
      <c r="A190" s="47" t="s">
        <v>77</v>
      </c>
      <c r="B190" s="50" t="s">
        <v>105</v>
      </c>
      <c r="C190" s="60" t="s">
        <v>184</v>
      </c>
      <c r="D190" s="51">
        <f>SUM(D192)</f>
        <v>5480900</v>
      </c>
      <c r="E190" s="51">
        <f>SUM(E192)</f>
        <v>3495417.37</v>
      </c>
      <c r="F190" s="51">
        <f t="shared" si="9"/>
        <v>1985482.63</v>
      </c>
    </row>
    <row r="191" spans="1:6" ht="12.75">
      <c r="A191" s="47" t="s">
        <v>367</v>
      </c>
      <c r="B191" s="50" t="s">
        <v>105</v>
      </c>
      <c r="C191" s="71" t="s">
        <v>368</v>
      </c>
      <c r="D191" s="51">
        <f>SUM(D192)</f>
        <v>5480900</v>
      </c>
      <c r="E191" s="51">
        <f>SUM(E192)</f>
        <v>3495417.37</v>
      </c>
      <c r="F191" s="51">
        <f t="shared" si="9"/>
        <v>1985482.63</v>
      </c>
    </row>
    <row r="192" spans="1:6" ht="25.5">
      <c r="A192" s="47" t="s">
        <v>300</v>
      </c>
      <c r="B192" s="50" t="s">
        <v>105</v>
      </c>
      <c r="C192" s="60" t="s">
        <v>221</v>
      </c>
      <c r="D192" s="51">
        <f>SUM(D193+D209+D205+D213)</f>
        <v>5480900</v>
      </c>
      <c r="E192" s="51">
        <f>SUM(E193+E209+E205+E213)</f>
        <v>3495417.37</v>
      </c>
      <c r="F192" s="51">
        <f t="shared" si="9"/>
        <v>1985482.63</v>
      </c>
    </row>
    <row r="193" spans="1:6" ht="51">
      <c r="A193" s="47" t="s">
        <v>301</v>
      </c>
      <c r="B193" s="50">
        <v>200</v>
      </c>
      <c r="C193" s="60" t="s">
        <v>222</v>
      </c>
      <c r="D193" s="51">
        <f>SUM(D194+D198+D201)</f>
        <v>3744700</v>
      </c>
      <c r="E193" s="51">
        <f>SUM(E194+E198+E201)</f>
        <v>2297996.54</v>
      </c>
      <c r="F193" s="51">
        <f>SUM(F196:F203)</f>
        <v>2963738.7199999997</v>
      </c>
    </row>
    <row r="194" spans="1:6" ht="69" customHeight="1">
      <c r="A194" s="47" t="s">
        <v>376</v>
      </c>
      <c r="B194" s="50" t="s">
        <v>105</v>
      </c>
      <c r="C194" s="60" t="s">
        <v>453</v>
      </c>
      <c r="D194" s="51">
        <f>SUM(D195)</f>
        <v>1552800</v>
      </c>
      <c r="E194" s="51">
        <f>SUM(E195)</f>
        <v>865114.17</v>
      </c>
      <c r="F194" s="51">
        <f>SUM(F197:F204)</f>
        <v>2445329.7199999997</v>
      </c>
    </row>
    <row r="195" spans="1:6" ht="18" customHeight="1">
      <c r="A195" s="47" t="s">
        <v>452</v>
      </c>
      <c r="B195" s="50" t="s">
        <v>105</v>
      </c>
      <c r="C195" s="60" t="s">
        <v>454</v>
      </c>
      <c r="D195" s="51">
        <f>SUM(D196:D197)</f>
        <v>1552800</v>
      </c>
      <c r="E195" s="51">
        <f>SUM(E196:E197)</f>
        <v>865114.17</v>
      </c>
      <c r="F195" s="51">
        <f>SUM(F200:F205)</f>
        <v>762304.2299999999</v>
      </c>
    </row>
    <row r="196" spans="1:6" ht="12.75">
      <c r="A196" s="47" t="s">
        <v>305</v>
      </c>
      <c r="B196" s="50" t="s">
        <v>105</v>
      </c>
      <c r="C196" s="60" t="s">
        <v>219</v>
      </c>
      <c r="D196" s="51">
        <v>1192600</v>
      </c>
      <c r="E196" s="51">
        <v>673191</v>
      </c>
      <c r="F196" s="51">
        <f aca="true" t="shared" si="10" ref="F196:F232">SUM(D196-E196)</f>
        <v>519409</v>
      </c>
    </row>
    <row r="197" spans="1:6" ht="42.75" customHeight="1">
      <c r="A197" s="47" t="s">
        <v>168</v>
      </c>
      <c r="B197" s="50" t="s">
        <v>105</v>
      </c>
      <c r="C197" s="60" t="s">
        <v>220</v>
      </c>
      <c r="D197" s="51">
        <v>360200</v>
      </c>
      <c r="E197" s="51">
        <v>191923.17</v>
      </c>
      <c r="F197" s="51">
        <f t="shared" si="10"/>
        <v>168276.83</v>
      </c>
    </row>
    <row r="198" spans="1:6" ht="25.5" customHeight="1">
      <c r="A198" s="72" t="s">
        <v>380</v>
      </c>
      <c r="B198" s="50" t="s">
        <v>105</v>
      </c>
      <c r="C198" s="60" t="s">
        <v>455</v>
      </c>
      <c r="D198" s="51">
        <f>SUM(D199)</f>
        <v>2188700</v>
      </c>
      <c r="E198" s="51">
        <f>SUM(E199)</f>
        <v>1431280.37</v>
      </c>
      <c r="F198" s="51">
        <f t="shared" si="10"/>
        <v>757419.6299999999</v>
      </c>
    </row>
    <row r="199" spans="1:6" ht="27" customHeight="1">
      <c r="A199" s="72" t="s">
        <v>381</v>
      </c>
      <c r="B199" s="50" t="s">
        <v>105</v>
      </c>
      <c r="C199" s="60" t="s">
        <v>456</v>
      </c>
      <c r="D199" s="51">
        <f>SUM(D200)</f>
        <v>2188700</v>
      </c>
      <c r="E199" s="51">
        <f>SUM(E200)</f>
        <v>1431280.37</v>
      </c>
      <c r="F199" s="51">
        <f t="shared" si="10"/>
        <v>757419.6299999999</v>
      </c>
    </row>
    <row r="200" spans="1:8" ht="12.75">
      <c r="A200" s="47" t="s">
        <v>494</v>
      </c>
      <c r="B200" s="50" t="s">
        <v>105</v>
      </c>
      <c r="C200" s="60" t="s">
        <v>217</v>
      </c>
      <c r="D200" s="51">
        <v>2188700</v>
      </c>
      <c r="E200" s="51">
        <v>1431280.37</v>
      </c>
      <c r="F200" s="51">
        <f t="shared" si="10"/>
        <v>757419.6299999999</v>
      </c>
      <c r="G200" s="64"/>
      <c r="H200" s="17"/>
    </row>
    <row r="201" spans="1:8" ht="12.75">
      <c r="A201" s="47" t="s">
        <v>390</v>
      </c>
      <c r="B201" s="50" t="s">
        <v>105</v>
      </c>
      <c r="C201" s="60" t="s">
        <v>457</v>
      </c>
      <c r="D201" s="51">
        <f>SUM(D202)</f>
        <v>3200</v>
      </c>
      <c r="E201" s="51">
        <f>SUM(E202)</f>
        <v>1602</v>
      </c>
      <c r="F201" s="51">
        <f t="shared" si="10"/>
        <v>1598</v>
      </c>
      <c r="G201" s="64"/>
      <c r="H201" s="17"/>
    </row>
    <row r="202" spans="1:8" ht="12.75">
      <c r="A202" s="47" t="s">
        <v>391</v>
      </c>
      <c r="B202" s="50" t="s">
        <v>105</v>
      </c>
      <c r="C202" s="60" t="s">
        <v>458</v>
      </c>
      <c r="D202" s="51">
        <f>SUM(D203:D204)</f>
        <v>3200</v>
      </c>
      <c r="E202" s="51">
        <f>SUM(E203:E204)</f>
        <v>1602</v>
      </c>
      <c r="F202" s="51">
        <f t="shared" si="10"/>
        <v>1598</v>
      </c>
      <c r="G202" s="64"/>
      <c r="H202" s="17"/>
    </row>
    <row r="203" spans="1:6" ht="12.75">
      <c r="A203" s="47" t="s">
        <v>237</v>
      </c>
      <c r="B203" s="50" t="s">
        <v>105</v>
      </c>
      <c r="C203" s="60" t="s">
        <v>218</v>
      </c>
      <c r="D203" s="51">
        <v>2200</v>
      </c>
      <c r="E203" s="51">
        <v>1602</v>
      </c>
      <c r="F203" s="51">
        <f t="shared" si="10"/>
        <v>598</v>
      </c>
    </row>
    <row r="204" spans="1:6" ht="12.75">
      <c r="A204" s="47" t="s">
        <v>247</v>
      </c>
      <c r="B204" s="50" t="s">
        <v>105</v>
      </c>
      <c r="C204" s="60" t="s">
        <v>313</v>
      </c>
      <c r="D204" s="51">
        <v>1000</v>
      </c>
      <c r="E204" s="51">
        <v>0</v>
      </c>
      <c r="F204" s="51">
        <f t="shared" si="10"/>
        <v>1000</v>
      </c>
    </row>
    <row r="205" spans="1:6" ht="63.75">
      <c r="A205" s="67" t="s">
        <v>306</v>
      </c>
      <c r="B205" s="50" t="s">
        <v>105</v>
      </c>
      <c r="C205" s="60" t="s">
        <v>303</v>
      </c>
      <c r="D205" s="51">
        <f>SUM(D208)</f>
        <v>50000</v>
      </c>
      <c r="E205" s="51">
        <f>SUM(E208)</f>
        <v>49909.4</v>
      </c>
      <c r="F205" s="51">
        <f t="shared" si="10"/>
        <v>90.59999999999854</v>
      </c>
    </row>
    <row r="206" spans="1:6" ht="25.5">
      <c r="A206" s="72" t="s">
        <v>380</v>
      </c>
      <c r="B206" s="50" t="s">
        <v>105</v>
      </c>
      <c r="C206" s="60" t="s">
        <v>459</v>
      </c>
      <c r="D206" s="51">
        <f>SUM(D207)</f>
        <v>50000</v>
      </c>
      <c r="E206" s="51">
        <f>SUM(E207)</f>
        <v>49909.4</v>
      </c>
      <c r="F206" s="51">
        <f t="shared" si="10"/>
        <v>90.59999999999854</v>
      </c>
    </row>
    <row r="207" spans="1:6" ht="25.5">
      <c r="A207" s="72" t="s">
        <v>381</v>
      </c>
      <c r="B207" s="50" t="s">
        <v>105</v>
      </c>
      <c r="C207" s="60" t="s">
        <v>460</v>
      </c>
      <c r="D207" s="51">
        <f>SUM(D208)</f>
        <v>50000</v>
      </c>
      <c r="E207" s="51">
        <f>SUM(E208)</f>
        <v>49909.4</v>
      </c>
      <c r="F207" s="51">
        <f t="shared" si="10"/>
        <v>90.59999999999854</v>
      </c>
    </row>
    <row r="208" spans="1:6" ht="12.75">
      <c r="A208" s="47" t="s">
        <v>494</v>
      </c>
      <c r="B208" s="50" t="s">
        <v>105</v>
      </c>
      <c r="C208" s="60" t="s">
        <v>304</v>
      </c>
      <c r="D208" s="51">
        <v>50000</v>
      </c>
      <c r="E208" s="51">
        <v>49909.4</v>
      </c>
      <c r="F208" s="51">
        <f t="shared" si="10"/>
        <v>90.59999999999854</v>
      </c>
    </row>
    <row r="209" spans="1:6" ht="38.25">
      <c r="A209" s="47" t="s">
        <v>302</v>
      </c>
      <c r="B209" s="50">
        <v>200</v>
      </c>
      <c r="C209" s="60" t="s">
        <v>216</v>
      </c>
      <c r="D209" s="51">
        <f>SUM(D212)</f>
        <v>95500</v>
      </c>
      <c r="E209" s="51">
        <f>SUM(E212)</f>
        <v>94627</v>
      </c>
      <c r="F209" s="51">
        <f t="shared" si="10"/>
        <v>873</v>
      </c>
    </row>
    <row r="210" spans="1:6" ht="12.75">
      <c r="A210" s="47" t="s">
        <v>390</v>
      </c>
      <c r="B210" s="50">
        <v>200</v>
      </c>
      <c r="C210" s="60" t="s">
        <v>461</v>
      </c>
      <c r="D210" s="51">
        <f>SUM(D211)</f>
        <v>95500</v>
      </c>
      <c r="E210" s="51">
        <f>SUM(E211)</f>
        <v>94627</v>
      </c>
      <c r="F210" s="51">
        <f t="shared" si="10"/>
        <v>873</v>
      </c>
    </row>
    <row r="211" spans="1:6" ht="12.75">
      <c r="A211" s="47" t="s">
        <v>391</v>
      </c>
      <c r="B211" s="50">
        <v>200</v>
      </c>
      <c r="C211" s="60" t="s">
        <v>462</v>
      </c>
      <c r="D211" s="51">
        <f>SUM(D212)</f>
        <v>95500</v>
      </c>
      <c r="E211" s="51">
        <f>SUM(E212)</f>
        <v>94627</v>
      </c>
      <c r="F211" s="51">
        <f t="shared" si="10"/>
        <v>873</v>
      </c>
    </row>
    <row r="212" spans="1:6" ht="25.5">
      <c r="A212" s="47" t="s">
        <v>181</v>
      </c>
      <c r="B212" s="50">
        <v>200</v>
      </c>
      <c r="C212" s="60" t="s">
        <v>215</v>
      </c>
      <c r="D212" s="51">
        <v>95500</v>
      </c>
      <c r="E212" s="51">
        <v>94627</v>
      </c>
      <c r="F212" s="51">
        <f t="shared" si="10"/>
        <v>873</v>
      </c>
    </row>
    <row r="213" spans="1:6" ht="90.75" customHeight="1">
      <c r="A213" s="76" t="s">
        <v>478</v>
      </c>
      <c r="B213" s="50" t="s">
        <v>105</v>
      </c>
      <c r="C213" s="71" t="s">
        <v>479</v>
      </c>
      <c r="D213" s="51">
        <f>SUM(D214)</f>
        <v>1590700</v>
      </c>
      <c r="E213" s="51">
        <f>SUM(E214)</f>
        <v>1052884.43</v>
      </c>
      <c r="F213" s="51">
        <f t="shared" si="10"/>
        <v>537815.5700000001</v>
      </c>
    </row>
    <row r="214" spans="1:6" ht="63.75">
      <c r="A214" s="47" t="s">
        <v>376</v>
      </c>
      <c r="B214" s="50" t="s">
        <v>105</v>
      </c>
      <c r="C214" s="71" t="s">
        <v>474</v>
      </c>
      <c r="D214" s="51">
        <f>SUM(D215)</f>
        <v>1590700</v>
      </c>
      <c r="E214" s="51">
        <f>SUM(E215)</f>
        <v>1052884.43</v>
      </c>
      <c r="F214" s="51">
        <f t="shared" si="10"/>
        <v>537815.5700000001</v>
      </c>
    </row>
    <row r="215" spans="1:6" ht="12.75">
      <c r="A215" s="47" t="s">
        <v>452</v>
      </c>
      <c r="B215" s="50" t="s">
        <v>105</v>
      </c>
      <c r="C215" s="71" t="s">
        <v>475</v>
      </c>
      <c r="D215" s="51">
        <f>SUM(D216:D217)</f>
        <v>1590700</v>
      </c>
      <c r="E215" s="51">
        <f>SUM(E216:E217)</f>
        <v>1052884.43</v>
      </c>
      <c r="F215" s="51">
        <f t="shared" si="10"/>
        <v>537815.5700000001</v>
      </c>
    </row>
    <row r="216" spans="1:6" ht="12.75">
      <c r="A216" s="47" t="s">
        <v>305</v>
      </c>
      <c r="B216" s="50" t="s">
        <v>105</v>
      </c>
      <c r="C216" s="71" t="s">
        <v>476</v>
      </c>
      <c r="D216" s="51">
        <v>1221800</v>
      </c>
      <c r="E216" s="51">
        <v>808667</v>
      </c>
      <c r="F216" s="51">
        <f t="shared" si="10"/>
        <v>413133</v>
      </c>
    </row>
    <row r="217" spans="1:6" ht="51">
      <c r="A217" s="47" t="s">
        <v>168</v>
      </c>
      <c r="B217" s="50" t="s">
        <v>105</v>
      </c>
      <c r="C217" s="71" t="s">
        <v>477</v>
      </c>
      <c r="D217" s="51">
        <v>368900</v>
      </c>
      <c r="E217" s="51">
        <v>244217.43</v>
      </c>
      <c r="F217" s="51">
        <f t="shared" si="10"/>
        <v>124682.57</v>
      </c>
    </row>
    <row r="218" spans="1:6" ht="12.75">
      <c r="A218" s="47" t="s">
        <v>205</v>
      </c>
      <c r="B218" s="50" t="s">
        <v>105</v>
      </c>
      <c r="C218" s="60" t="s">
        <v>214</v>
      </c>
      <c r="D218" s="51">
        <f aca="true" t="shared" si="11" ref="D218:E220">SUM(D219)</f>
        <v>116500</v>
      </c>
      <c r="E218" s="51">
        <f t="shared" si="11"/>
        <v>79726.4</v>
      </c>
      <c r="F218" s="51">
        <f t="shared" si="10"/>
        <v>36773.600000000006</v>
      </c>
    </row>
    <row r="219" spans="1:6" ht="12.75">
      <c r="A219" s="47" t="s">
        <v>206</v>
      </c>
      <c r="B219" s="50" t="s">
        <v>105</v>
      </c>
      <c r="C219" s="60" t="s">
        <v>213</v>
      </c>
      <c r="D219" s="51">
        <f>SUM(D221)</f>
        <v>116500</v>
      </c>
      <c r="E219" s="51">
        <f>SUM(E221)</f>
        <v>79726.4</v>
      </c>
      <c r="F219" s="51">
        <f t="shared" si="10"/>
        <v>36773.600000000006</v>
      </c>
    </row>
    <row r="220" spans="1:6" ht="25.5">
      <c r="A220" s="47" t="s">
        <v>369</v>
      </c>
      <c r="B220" s="50" t="s">
        <v>105</v>
      </c>
      <c r="C220" s="71" t="s">
        <v>370</v>
      </c>
      <c r="D220" s="51">
        <f t="shared" si="11"/>
        <v>116500</v>
      </c>
      <c r="E220" s="51">
        <f t="shared" si="11"/>
        <v>79726.4</v>
      </c>
      <c r="F220" s="51">
        <f t="shared" si="10"/>
        <v>36773.600000000006</v>
      </c>
    </row>
    <row r="221" spans="1:6" ht="38.25">
      <c r="A221" s="47" t="s">
        <v>22</v>
      </c>
      <c r="B221" s="50" t="s">
        <v>105</v>
      </c>
      <c r="C221" s="60" t="s">
        <v>212</v>
      </c>
      <c r="D221" s="51">
        <f>SUM(D224)</f>
        <v>116500</v>
      </c>
      <c r="E221" s="51">
        <f>SUM(E224)</f>
        <v>79726.4</v>
      </c>
      <c r="F221" s="51">
        <f t="shared" si="10"/>
        <v>36773.600000000006</v>
      </c>
    </row>
    <row r="222" spans="1:6" ht="53.25" customHeight="1">
      <c r="A222" s="47" t="s">
        <v>488</v>
      </c>
      <c r="B222" s="50" t="s">
        <v>105</v>
      </c>
      <c r="C222" s="60" t="s">
        <v>489</v>
      </c>
      <c r="D222" s="51">
        <f>SUM(D223)</f>
        <v>116500</v>
      </c>
      <c r="E222" s="51">
        <f>SUM(E223)</f>
        <v>79726.4</v>
      </c>
      <c r="F222" s="51">
        <f t="shared" si="10"/>
        <v>36773.600000000006</v>
      </c>
    </row>
    <row r="223" spans="1:6" ht="12.75">
      <c r="A223" s="47" t="s">
        <v>492</v>
      </c>
      <c r="B223" s="50" t="s">
        <v>105</v>
      </c>
      <c r="C223" s="60" t="s">
        <v>490</v>
      </c>
      <c r="D223" s="51">
        <f>SUM(D224)</f>
        <v>116500</v>
      </c>
      <c r="E223" s="51">
        <f>SUM(E224)</f>
        <v>79726.4</v>
      </c>
      <c r="F223" s="51">
        <f t="shared" si="10"/>
        <v>36773.600000000006</v>
      </c>
    </row>
    <row r="224" spans="1:6" ht="12.75">
      <c r="A224" s="47" t="s">
        <v>493</v>
      </c>
      <c r="B224" s="50" t="s">
        <v>105</v>
      </c>
      <c r="C224" s="60" t="s">
        <v>491</v>
      </c>
      <c r="D224" s="51">
        <v>116500</v>
      </c>
      <c r="E224" s="51">
        <v>79726.4</v>
      </c>
      <c r="F224" s="51">
        <f t="shared" si="10"/>
        <v>36773.600000000006</v>
      </c>
    </row>
    <row r="225" spans="1:6" ht="12.75">
      <c r="A225" s="47" t="s">
        <v>70</v>
      </c>
      <c r="B225" s="50" t="s">
        <v>105</v>
      </c>
      <c r="C225" s="60" t="s">
        <v>211</v>
      </c>
      <c r="D225" s="51">
        <f aca="true" t="shared" si="12" ref="D225:E228">SUM(D226)</f>
        <v>50000</v>
      </c>
      <c r="E225" s="51">
        <f t="shared" si="12"/>
        <v>20610</v>
      </c>
      <c r="F225" s="51">
        <f t="shared" si="10"/>
        <v>29390</v>
      </c>
    </row>
    <row r="226" spans="1:6" ht="25.5">
      <c r="A226" s="47" t="s">
        <v>71</v>
      </c>
      <c r="B226" s="50" t="s">
        <v>105</v>
      </c>
      <c r="C226" s="60" t="s">
        <v>210</v>
      </c>
      <c r="D226" s="51">
        <f>SUM(D228)</f>
        <v>50000</v>
      </c>
      <c r="E226" s="51">
        <f>SUM(E228)</f>
        <v>20610</v>
      </c>
      <c r="F226" s="51">
        <f t="shared" si="10"/>
        <v>29390</v>
      </c>
    </row>
    <row r="227" spans="1:6" ht="25.5">
      <c r="A227" s="47" t="s">
        <v>371</v>
      </c>
      <c r="B227" s="50" t="s">
        <v>105</v>
      </c>
      <c r="C227" s="71" t="s">
        <v>372</v>
      </c>
      <c r="D227" s="51">
        <f t="shared" si="12"/>
        <v>50000</v>
      </c>
      <c r="E227" s="51">
        <f t="shared" si="12"/>
        <v>20610</v>
      </c>
      <c r="F227" s="51">
        <f t="shared" si="10"/>
        <v>29390</v>
      </c>
    </row>
    <row r="228" spans="1:6" ht="38.25">
      <c r="A228" s="47" t="s">
        <v>23</v>
      </c>
      <c r="B228" s="50" t="s">
        <v>105</v>
      </c>
      <c r="C228" s="60" t="s">
        <v>209</v>
      </c>
      <c r="D228" s="51">
        <f t="shared" si="12"/>
        <v>50000</v>
      </c>
      <c r="E228" s="51">
        <f t="shared" si="12"/>
        <v>20610</v>
      </c>
      <c r="F228" s="51">
        <f t="shared" si="10"/>
        <v>29390</v>
      </c>
    </row>
    <row r="229" spans="1:6" ht="51">
      <c r="A229" s="47" t="s">
        <v>24</v>
      </c>
      <c r="B229" s="50" t="s">
        <v>105</v>
      </c>
      <c r="C229" s="60" t="s">
        <v>208</v>
      </c>
      <c r="D229" s="51">
        <f>SUM(D232)</f>
        <v>50000</v>
      </c>
      <c r="E229" s="51">
        <f>SUM(E232)</f>
        <v>20610</v>
      </c>
      <c r="F229" s="51">
        <f t="shared" si="10"/>
        <v>29390</v>
      </c>
    </row>
    <row r="230" spans="1:6" ht="25.5">
      <c r="A230" s="72" t="s">
        <v>380</v>
      </c>
      <c r="B230" s="50" t="s">
        <v>105</v>
      </c>
      <c r="C230" s="60" t="s">
        <v>463</v>
      </c>
      <c r="D230" s="51">
        <f>SUM(D231)</f>
        <v>50000</v>
      </c>
      <c r="E230" s="51">
        <f>SUM(E231)</f>
        <v>20610</v>
      </c>
      <c r="F230" s="51">
        <f t="shared" si="10"/>
        <v>29390</v>
      </c>
    </row>
    <row r="231" spans="1:6" ht="25.5">
      <c r="A231" s="72" t="s">
        <v>381</v>
      </c>
      <c r="B231" s="50" t="s">
        <v>105</v>
      </c>
      <c r="C231" s="60" t="s">
        <v>464</v>
      </c>
      <c r="D231" s="51">
        <f>SUM(D232)</f>
        <v>50000</v>
      </c>
      <c r="E231" s="51">
        <f>SUM(E232)</f>
        <v>20610</v>
      </c>
      <c r="F231" s="51">
        <f t="shared" si="10"/>
        <v>29390</v>
      </c>
    </row>
    <row r="232" spans="1:6" ht="12.75">
      <c r="A232" s="47" t="s">
        <v>494</v>
      </c>
      <c r="B232" s="50" t="s">
        <v>105</v>
      </c>
      <c r="C232" s="60" t="s">
        <v>207</v>
      </c>
      <c r="D232" s="51">
        <v>50000</v>
      </c>
      <c r="E232" s="51">
        <v>20610</v>
      </c>
      <c r="F232" s="51">
        <f t="shared" si="10"/>
        <v>29390</v>
      </c>
    </row>
    <row r="233" spans="1:6" ht="25.5">
      <c r="A233" s="65" t="s">
        <v>37</v>
      </c>
      <c r="B233" s="44">
        <v>450</v>
      </c>
      <c r="C233" s="69" t="s">
        <v>69</v>
      </c>
      <c r="D233" s="66">
        <v>-352400</v>
      </c>
      <c r="E233" s="68" t="s">
        <v>503</v>
      </c>
      <c r="F233" s="70" t="s">
        <v>69</v>
      </c>
    </row>
  </sheetData>
  <sheetProtection/>
  <autoFilter ref="A4:F23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17" sqref="A1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-398683.4199999999</v>
      </c>
      <c r="F5" s="53">
        <f>D5-E5</f>
        <v>751083.4199999999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-398683.4199999999</v>
      </c>
      <c r="F6" s="53">
        <f>D6-E6</f>
        <v>751083.4199999999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-13703300</v>
      </c>
      <c r="E7" s="53">
        <f t="shared" si="0"/>
        <v>-9099968.26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-13703300</v>
      </c>
      <c r="E8" s="53">
        <f t="shared" si="0"/>
        <v>-9099968.26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-13703300</v>
      </c>
      <c r="E9" s="53">
        <f t="shared" si="0"/>
        <v>-9099968.26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-13703300</v>
      </c>
      <c r="E10" s="48">
        <v>-9099968.26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14055700</v>
      </c>
      <c r="E11" s="57">
        <f t="shared" si="1"/>
        <v>8701284.84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14055700</v>
      </c>
      <c r="E12" s="57">
        <f t="shared" si="1"/>
        <v>8701284.84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14055700</v>
      </c>
      <c r="E13" s="57">
        <f t="shared" si="1"/>
        <v>8701284.84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14055700</v>
      </c>
      <c r="E14" s="57">
        <v>8701284.84</v>
      </c>
      <c r="F14" s="55" t="s">
        <v>69</v>
      </c>
    </row>
    <row r="16" spans="1:3" ht="12.75">
      <c r="A16" s="27" t="s">
        <v>307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308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500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504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2018-09-06T09:22:10Z</dcterms:modified>
  <cp:category/>
  <cp:version/>
  <cp:contentType/>
  <cp:contentStatus/>
</cp:coreProperties>
</file>