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'доходы'!$A$13:$F$105</definedName>
    <definedName name="_xlnm._FilterDatabase" localSheetId="1" hidden="1">'расходы'!$A$4:$F$131</definedName>
  </definedNames>
  <calcPr fullCalcOnLoad="1"/>
</workbook>
</file>

<file path=xl/sharedStrings.xml><?xml version="1.0" encoding="utf-8"?>
<sst xmlns="http://schemas.openxmlformats.org/spreadsheetml/2006/main" count="742" uniqueCount="423">
  <si>
    <t>Мероприятия по обучению на курсах гражданской обороны и чрезвычайным ситуациям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</si>
  <si>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000 1 06 06033 10 2100 110</t>
  </si>
  <si>
    <t>000 1 06 06043 10 2100 110</t>
  </si>
  <si>
    <t>ШТРАФЫ, САНКЦИИ, ВОЗМЕЩЕНИЕ УЩЕРБА</t>
  </si>
  <si>
    <t>000 1 16 00000 00 0000 000</t>
  </si>
  <si>
    <t>000 1 16 51000 00 0000 140</t>
  </si>
  <si>
    <t>Денежные взыскания (штрафы), установленные законами сцъектов Российской Федерации за несоблюдение муниципальных правовых актов</t>
  </si>
  <si>
    <t>Денежные взыскания (штрафы), установленные законами сцъектов Российской Федерации за несоблюдение муниципальных правовых актов, зачисляемые в бюджеты поселений</t>
  </si>
  <si>
    <t>000 1 16 51040 02 0000 140</t>
  </si>
  <si>
    <t>Образование</t>
  </si>
  <si>
    <t>000 1 01 02020 01 2100 110</t>
  </si>
  <si>
    <t>000 1 01 02020 01 4000 110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</si>
  <si>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</si>
  <si>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</si>
  <si>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</si>
  <si>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</si>
  <si>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</si>
  <si>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</si>
  <si>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</si>
  <si>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</si>
  <si>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</si>
  <si>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</si>
  <si>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</si>
  <si>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</si>
  <si>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</si>
  <si>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</si>
  <si>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</si>
  <si>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</si>
  <si>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</si>
  <si>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</si>
  <si>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</si>
  <si>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</si>
  <si>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</si>
  <si>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</si>
  <si>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</si>
  <si>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</si>
  <si>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</si>
  <si>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</si>
  <si>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</si>
  <si>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</si>
  <si>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</si>
  <si>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</si>
  <si>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</si>
  <si>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</si>
  <si>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</si>
  <si>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</si>
  <si>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</si>
  <si>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</si>
  <si>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</si>
  <si>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</si>
  <si>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</si>
  <si>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</si>
  <si>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</si>
  <si>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</si>
  <si>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</si>
  <si>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</si>
  <si>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</si>
  <si>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</si>
  <si>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</si>
  <si>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</si>
  <si>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</si>
  <si>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</si>
  <si>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</si>
  <si>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</si>
  <si>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</si>
  <si>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951 0104 2230000190 122</t>
  </si>
  <si>
    <t>951 0104 2230000190 000</t>
  </si>
  <si>
    <t>951 0104 2230085050 540</t>
  </si>
  <si>
    <t>951 0104 2230085050 000</t>
  </si>
  <si>
    <t>951 0104 9990072390 244</t>
  </si>
  <si>
    <t>951 0104 9990072390 000</t>
  </si>
  <si>
    <t>000 1 08 04020 01 1000 110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</si>
  <si>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</si>
  <si>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</si>
  <si>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</si>
  <si>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</si>
  <si>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</si>
  <si>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951 0409 0000000000 000</t>
  </si>
  <si>
    <t>951 0400 0000000000 000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</si>
  <si>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</si>
  <si>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</si>
  <si>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</si>
  <si>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</si>
  <si>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</si>
  <si>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</si>
  <si>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</si>
  <si>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</si>
  <si>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</si>
  <si>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</si>
  <si>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</si>
  <si>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</si>
  <si>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</si>
  <si>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</si>
  <si>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</si>
  <si>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</si>
  <si>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</si>
  <si>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000 1 05 03010 01 3000 110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</si>
  <si>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</si>
  <si>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</si>
  <si>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</si>
  <si>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</si>
  <si>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</si>
  <si>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</si>
  <si>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</si>
  <si>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</si>
  <si>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</si>
  <si>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</si>
  <si>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</si>
  <si>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</si>
  <si>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</si>
  <si>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</si>
  <si>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</si>
  <si>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</si>
  <si>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</si>
  <si>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</si>
  <si>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</si>
  <si>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</si>
  <si>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</si>
  <si>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</si>
  <si>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000 1 16 90000 00 0000 140</t>
  </si>
  <si>
    <t>000 1 16 90050 10 0000 140</t>
  </si>
  <si>
    <t>000 1 16 90050 10 6000 140</t>
  </si>
  <si>
    <t>Прочие поступления от денежных взысканий (штрафы) и иных сумм в возмещение ущерба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</si>
  <si>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</si>
  <si>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</si>
  <si>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</si>
  <si>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</si>
  <si>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</si>
  <si>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</si>
  <si>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</si>
  <si>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</si>
  <si>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</si>
  <si>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</si>
  <si>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</si>
  <si>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</si>
  <si>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</si>
  <si>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</si>
  <si>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</si>
  <si>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</si>
  <si>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</si>
  <si>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</si>
  <si>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</si>
  <si>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</si>
  <si>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</si>
  <si>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</si>
  <si>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</si>
  <si>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</si>
  <si>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</si>
  <si>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</si>
  <si>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</si>
  <si>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</si>
  <si>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</si>
  <si>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</si>
  <si>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</si>
  <si>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</si>
  <si>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</si>
  <si>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</si>
  <si>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</si>
  <si>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</si>
  <si>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</si>
  <si>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</si>
  <si>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</si>
  <si>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</si>
  <si>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</si>
  <si>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</si>
  <si>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</si>
  <si>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</si>
  <si>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</si>
  <si>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</si>
  <si>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</si>
  <si>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</si>
  <si>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</si>
  <si>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</si>
  <si>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</si>
  <si>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</si>
  <si>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</si>
  <si>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</si>
  <si>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</si>
  <si>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</si>
  <si>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</si>
  <si>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</si>
  <si>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</si>
  <si>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</si>
  <si>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</si>
  <si>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</si>
  <si>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</si>
  <si>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</si>
  <si>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</si>
  <si>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</si>
  <si>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</si>
  <si>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</si>
  <si>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</si>
  <si>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</si>
  <si>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</si>
  <si>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</si>
  <si>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</si>
  <si>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</si>
  <si>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</si>
  <si>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</si>
  <si>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</si>
  <si>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</si>
  <si>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</si>
  <si>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</si>
  <si>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</si>
  <si>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</si>
  <si>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</si>
  <si>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</si>
  <si>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</si>
  <si>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</si>
  <si>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</si>
  <si>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951 0102 2230000190 000</t>
  </si>
  <si>
    <t>951 0102 2230000190 244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</si>
  <si>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</si>
  <si>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</si>
  <si>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</si>
  <si>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</si>
  <si>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</si>
  <si>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</si>
  <si>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</si>
  <si>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000 1 09 04053 10 2000 110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</si>
  <si>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</si>
  <si>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</si>
  <si>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</si>
  <si>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</si>
  <si>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Дорожное хозяйство (дорожные фонды)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</si>
  <si>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</si>
  <si>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</si>
  <si>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</si>
  <si>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</si>
  <si>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</si>
  <si>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</si>
  <si>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</si>
  <si>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000 1 01 02030 01 1000 110</t>
  </si>
  <si>
    <t>000 1 01 02030 01 0000 110</t>
  </si>
  <si>
    <t>000 1 05 03010 01 4000 110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</si>
  <si>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</si>
  <si>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</si>
  <si>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</si>
  <si>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</si>
  <si>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</si>
  <si>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</si>
  <si>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</si>
  <si>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</si>
  <si>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000 1 11 05030 10 0000 120</t>
  </si>
  <si>
    <t>000 1 11 05035 10 0000 120</t>
  </si>
  <si>
    <t>000 1 14 06010 10 0000 430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</si>
  <si>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</si>
  <si>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</si>
  <si>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</si>
  <si>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</si>
  <si>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</si>
  <si>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</si>
  <si>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</si>
  <si>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</si>
  <si>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</t>
  </si>
  <si>
    <t>000 2 07 00000 00 0000 180</t>
  </si>
  <si>
    <t>000 2 07 05000 10 0000 180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</si>
  <si>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</si>
  <si>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</si>
  <si>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</si>
  <si>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</si>
  <si>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</si>
  <si>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ПРОЧИЕ БЕЗВОЗМЕЗДНЫЕ ПОСТУПЛЕНИЯ</t>
  </si>
  <si>
    <t>Прочие безвозмездные поступления в бюджеты поселений</t>
  </si>
  <si>
    <t>Социальная политика</t>
  </si>
  <si>
    <t>Пенсионное обеспечение</t>
  </si>
  <si>
    <t>000 1 14 06025 10 0000 430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</si>
  <si>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</si>
  <si>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</si>
  <si>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</si>
  <si>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</si>
  <si>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</si>
  <si>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</si>
  <si>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</si>
  <si>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</si>
  <si>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951 1001 0410085010 540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</si>
  <si>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</si>
  <si>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</si>
  <si>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</si>
  <si>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</si>
  <si>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</si>
  <si>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</si>
  <si>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</si>
  <si>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</si>
  <si>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</si>
  <si>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</si>
  <si>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</si>
  <si>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000 1 06 01030 10 2100 110</t>
  </si>
  <si>
    <t>000 1 06 01030 10 4000 110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</si>
  <si>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</si>
  <si>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</si>
  <si>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поселений</t>
  </si>
  <si>
    <t>000 1 06 06033 10 0000 110</t>
  </si>
  <si>
    <t>000 1 06 06033 10 1000 110</t>
  </si>
  <si>
    <t>000 1 06 06033 10 3000 110</t>
  </si>
  <si>
    <t>000 1 06 06033 10 4000 110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</si>
  <si>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</si>
  <si>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</si>
  <si>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поселений</t>
  </si>
  <si>
    <t>000 1 06 06043 10 0000 110</t>
  </si>
  <si>
    <t>000 1 06 06043 10 1000 110</t>
  </si>
  <si>
    <t>000 1 06 06043 10 3000 110</t>
  </si>
  <si>
    <t>000 1 06 06043 10 4000 110</t>
  </si>
  <si>
    <t>000 1 01 02030 01 3000 110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</si>
  <si>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Ноовниколаевского сельского поселения" муниципальной программы "Энергоэффективность и развитие энергетики"</t>
  </si>
  <si>
    <t>000 1 01 02010 01 2100 110</t>
  </si>
  <si>
    <t>000 1 01 02030 01 2100 110</t>
  </si>
  <si>
    <t>000 1 05 03010 01 2100 110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</si>
  <si>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</si>
  <si>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</si>
  <si>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</si>
  <si>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</si>
  <si>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</si>
  <si>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</si>
  <si>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</si>
  <si>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</si>
  <si>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</si>
  <si>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</si>
  <si>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</si>
  <si>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</si>
  <si>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</si>
  <si>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</si>
  <si>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</si>
  <si>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</si>
  <si>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</si>
  <si>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</si>
  <si>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</si>
  <si>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</si>
  <si>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</si>
  <si>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</si>
  <si>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государственных( муниципальных) нужд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</si>
  <si>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</si>
  <si>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Прочая закупка товаров, работ и услуг для обеспечения государственных (муниципальных) нужд</t>
  </si>
  <si>
    <t>951 0309 0930000 000 000</t>
  </si>
  <si>
    <t>951 0309 0940000 000 000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</si>
  <si>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</si>
  <si>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</si>
  <si>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</si>
  <si>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</si>
  <si>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951 0203 9990051180 000</t>
  </si>
  <si>
    <t>951 0203 9990051180 121</t>
  </si>
  <si>
    <t>951 0203 9990051180 129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</si>
  <si>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</si>
  <si>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</si>
  <si>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</si>
  <si>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</si>
  <si>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</si>
  <si>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 xml:space="preserve">951 0104 2230090210 851 </t>
  </si>
  <si>
    <t>Уплата налога на имущество организаций и земельного налога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</si>
  <si>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</si>
  <si>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</si>
  <si>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</si>
  <si>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</si>
  <si>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</si>
  <si>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</si>
  <si>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</si>
  <si>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</si>
  <si>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951 0309 0910021510 000</t>
  </si>
  <si>
    <t>951 0309 0910021510 244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</si>
  <si>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</si>
  <si>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</si>
  <si>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</si>
  <si>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</si>
  <si>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</si>
  <si>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</si>
  <si>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</si>
  <si>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</si>
  <si>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</si>
  <si>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</si>
  <si>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</si>
  <si>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</si>
  <si>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</si>
  <si>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</si>
  <si>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</si>
  <si>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</si>
  <si>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</si>
  <si>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</si>
  <si>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</si>
  <si>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</si>
  <si>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</si>
  <si>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</si>
  <si>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</si>
  <si>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</si>
  <si>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</si>
  <si>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Расходы по передаче полномочий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</si>
  <si>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</si>
  <si>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</si>
  <si>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Глава сельского поселения     __________________          М.В.Стетюха</t>
  </si>
  <si>
    <t>Начальник сектора экономики__________________  Е.А.Маляренко</t>
  </si>
  <si>
    <t>Главный бухгалтер ________________            Т.В.Губская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</si>
  <si>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</si>
  <si>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</si>
  <si>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</si>
  <si>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</si>
  <si>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</si>
  <si>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</si>
  <si>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</si>
  <si>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000 1 05 03020 01 2100 110</t>
  </si>
  <si>
    <t>951 0309 1010021600 244</t>
  </si>
  <si>
    <t>000 2 02 15001 00 0000 151</t>
  </si>
  <si>
    <t>000 2 02 15001 10 0000 151</t>
  </si>
  <si>
    <t>000 2 02 30000 00 0000 151</t>
  </si>
  <si>
    <t>000 2 02 35118 00 0000 151</t>
  </si>
  <si>
    <t>000 2 02 35118 10 0000 151</t>
  </si>
  <si>
    <t>000 2 02 30024 10 0000 151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</si>
  <si>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</si>
  <si>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</si>
  <si>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</si>
  <si>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</si>
  <si>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</si>
  <si>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951 0309 0910021500 244</t>
  </si>
  <si>
    <t>951 0309 0940021560 000</t>
  </si>
  <si>
    <t>951 0309 0940021560 244</t>
  </si>
  <si>
    <t>951 0309 1020021630 000</t>
  </si>
  <si>
    <t>951 0309 1020021630 244</t>
  </si>
  <si>
    <t>951 0409 9990022410 244</t>
  </si>
  <si>
    <t>951 0409 9990022410 000</t>
  </si>
  <si>
    <t xml:space="preserve">Расходы на погашение кредиторской задолженности по ремонту автомобильных дорог общего пользования местного значения по иным непрограммным мероприятиям в рамках непрограммного направления деятельности  муниципального органа сельского поселения </t>
  </si>
  <si>
    <t>951 0409 9990000000 000</t>
  </si>
  <si>
    <t>на 1 марта  2017 года</t>
  </si>
  <si>
    <t>01.03.2017</t>
  </si>
  <si>
    <t>-839108.66</t>
  </si>
  <si>
    <t>" 07 " марта  2017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</si>
</sst>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19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E52" sqref="E5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155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156</v>
      </c>
    </row>
    <row r="3" spans="1:6" s="2" customFormat="1" ht="12.75">
      <c r="A3" s="76" t="s">
        <v>419</v>
      </c>
      <c r="B3" s="77"/>
      <c r="C3" s="77"/>
      <c r="D3" s="77"/>
      <c r="E3" s="78"/>
      <c r="F3" s="5" t="s">
        <v>157</v>
      </c>
    </row>
    <row r="4" spans="1:6" s="2" customFormat="1" ht="12.75">
      <c r="A4" s="33"/>
      <c r="B4" s="6"/>
      <c r="C4" s="6"/>
      <c r="D4" s="6"/>
      <c r="E4" s="7" t="s">
        <v>158</v>
      </c>
      <c r="F4" s="8" t="s">
        <v>420</v>
      </c>
    </row>
    <row r="5" spans="1:6" s="2" customFormat="1" ht="12.75">
      <c r="A5" s="34" t="s">
        <v>172</v>
      </c>
      <c r="B5" s="9"/>
      <c r="C5" s="9"/>
      <c r="D5" s="10"/>
      <c r="E5" s="7" t="s">
        <v>159</v>
      </c>
      <c r="F5" s="11" t="s">
        <v>344</v>
      </c>
    </row>
    <row r="6" spans="1:6" s="2" customFormat="1" ht="12.75">
      <c r="A6" s="35" t="s">
        <v>343</v>
      </c>
      <c r="B6" s="9"/>
      <c r="C6" s="9"/>
      <c r="D6" s="10"/>
      <c r="E6" s="7" t="s">
        <v>173</v>
      </c>
      <c r="F6" s="13" t="s">
        <v>188</v>
      </c>
    </row>
    <row r="7" spans="1:6" s="2" customFormat="1" ht="12.75">
      <c r="A7" s="35" t="s">
        <v>51</v>
      </c>
      <c r="B7" s="9"/>
      <c r="C7" s="9"/>
      <c r="D7" s="10"/>
      <c r="E7" s="12" t="s">
        <v>395</v>
      </c>
      <c r="F7" s="13" t="s">
        <v>396</v>
      </c>
    </row>
    <row r="8" spans="1:6" s="2" customFormat="1" ht="13.5" thickBot="1">
      <c r="A8" s="36" t="s">
        <v>167</v>
      </c>
      <c r="B8" s="9"/>
      <c r="C8" s="9"/>
      <c r="D8" s="10"/>
      <c r="E8" s="7" t="s">
        <v>160</v>
      </c>
      <c r="F8" s="14" t="s">
        <v>161</v>
      </c>
    </row>
    <row r="9" spans="1:6" s="2" customFormat="1" ht="12.75">
      <c r="A9" s="35" t="s">
        <v>162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163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164</v>
      </c>
      <c r="B12" s="20" t="s">
        <v>152</v>
      </c>
      <c r="C12" s="20" t="s">
        <v>174</v>
      </c>
      <c r="D12" s="46" t="s">
        <v>165</v>
      </c>
      <c r="E12" s="46" t="s">
        <v>154</v>
      </c>
      <c r="F12" s="46" t="s">
        <v>166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177</v>
      </c>
      <c r="B14" s="47" t="s">
        <v>178</v>
      </c>
      <c r="C14" s="47"/>
      <c r="D14" s="48">
        <f>SUM(D15+D91)</f>
        <v>9917800</v>
      </c>
      <c r="E14" s="48">
        <f>SUM(E15+E91)</f>
        <v>947209.66</v>
      </c>
      <c r="F14" s="48">
        <f>D14-E14</f>
        <v>8970590.34</v>
      </c>
    </row>
    <row r="15" spans="1:6" ht="12.75">
      <c r="A15" s="47" t="s">
        <v>179</v>
      </c>
      <c r="B15" s="47" t="s">
        <v>178</v>
      </c>
      <c r="C15" s="47" t="s">
        <v>180</v>
      </c>
      <c r="D15" s="48">
        <f>SUM(D16+D31+D41+D60+D65+D71+D75+D79+D85)</f>
        <v>5165800</v>
      </c>
      <c r="E15" s="48">
        <f>SUM(E16+E31+E41+E60+E65+E71+E75+E79+E85)</f>
        <v>303684.66000000003</v>
      </c>
      <c r="F15" s="48">
        <f>SUM(D15-E15)</f>
        <v>4862115.34</v>
      </c>
    </row>
    <row r="16" spans="1:6" ht="12.75">
      <c r="A16" s="47" t="s">
        <v>181</v>
      </c>
      <c r="B16" s="47" t="s">
        <v>178</v>
      </c>
      <c r="C16" s="47" t="s">
        <v>182</v>
      </c>
      <c r="D16" s="48">
        <f>SUM(D17)</f>
        <v>563300</v>
      </c>
      <c r="E16" s="48">
        <f>SUM(E17)</f>
        <v>42839.67</v>
      </c>
      <c r="F16" s="48">
        <f aca="true" t="shared" si="0" ref="F16:F59">SUM(D16-E16)</f>
        <v>520460.33</v>
      </c>
    </row>
    <row r="17" spans="1:6" ht="12.75">
      <c r="A17" s="47" t="s">
        <v>183</v>
      </c>
      <c r="B17" s="47" t="s">
        <v>178</v>
      </c>
      <c r="C17" s="47" t="s">
        <v>184</v>
      </c>
      <c r="D17" s="48">
        <f>SUM(D18)</f>
        <v>563300</v>
      </c>
      <c r="E17" s="48">
        <f>SUM(E18+E23+E27)</f>
        <v>42839.67</v>
      </c>
      <c r="F17" s="48">
        <f t="shared" si="0"/>
        <v>520460.33</v>
      </c>
    </row>
    <row r="18" spans="1:6" ht="63.75">
      <c r="A18" s="47" t="s">
        <v>195</v>
      </c>
      <c r="B18" s="47" t="s">
        <v>178</v>
      </c>
      <c r="C18" s="47" t="s">
        <v>185</v>
      </c>
      <c r="D18" s="48">
        <f>SUM(D19)</f>
        <v>563300</v>
      </c>
      <c r="E18" s="48">
        <f>SUM(E19+E21+E22+E20)</f>
        <v>42539.119999999995</v>
      </c>
      <c r="F18" s="48">
        <f t="shared" si="0"/>
        <v>520760.88</v>
      </c>
    </row>
    <row r="19" spans="1:6" ht="63.75">
      <c r="A19" s="47" t="s">
        <v>195</v>
      </c>
      <c r="B19" s="47" t="s">
        <v>178</v>
      </c>
      <c r="C19" s="47" t="s">
        <v>186</v>
      </c>
      <c r="D19" s="58">
        <v>563300</v>
      </c>
      <c r="E19" s="48">
        <v>42528.53</v>
      </c>
      <c r="F19" s="48">
        <f t="shared" si="0"/>
        <v>520771.47</v>
      </c>
    </row>
    <row r="20" spans="1:6" ht="63.75">
      <c r="A20" s="47" t="s">
        <v>195</v>
      </c>
      <c r="B20" s="47" t="s">
        <v>178</v>
      </c>
      <c r="C20" s="47" t="s">
        <v>305</v>
      </c>
      <c r="D20" s="48">
        <v>0</v>
      </c>
      <c r="E20" s="48">
        <v>0</v>
      </c>
      <c r="F20" s="48">
        <f>SUM(D20-E20)</f>
        <v>0</v>
      </c>
    </row>
    <row r="21" spans="1:6" ht="63.75">
      <c r="A21" s="47" t="s">
        <v>195</v>
      </c>
      <c r="B21" s="47" t="s">
        <v>178</v>
      </c>
      <c r="C21" s="47" t="s">
        <v>193</v>
      </c>
      <c r="D21" s="48">
        <v>0</v>
      </c>
      <c r="E21" s="48">
        <v>10.59</v>
      </c>
      <c r="F21" s="48">
        <f t="shared" si="0"/>
        <v>-10.59</v>
      </c>
    </row>
    <row r="22" spans="1:6" ht="63.75" customHeight="1">
      <c r="A22" s="47" t="s">
        <v>195</v>
      </c>
      <c r="B22" s="47" t="s">
        <v>178</v>
      </c>
      <c r="C22" s="47" t="s">
        <v>194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227</v>
      </c>
      <c r="B23" s="47" t="s">
        <v>178</v>
      </c>
      <c r="C23" s="47" t="s">
        <v>225</v>
      </c>
      <c r="D23" s="58">
        <v>0</v>
      </c>
      <c r="E23" s="48">
        <f>SUM(E24+E26)</f>
        <v>0</v>
      </c>
      <c r="F23" s="48">
        <f aca="true" t="shared" si="1" ref="F23:F30">SUM(D23-E23)</f>
        <v>0</v>
      </c>
    </row>
    <row r="24" spans="1:6" ht="40.5" customHeight="1">
      <c r="A24" s="47" t="s">
        <v>227</v>
      </c>
      <c r="B24" s="47" t="s">
        <v>178</v>
      </c>
      <c r="C24" s="47" t="s">
        <v>226</v>
      </c>
      <c r="D24" s="58">
        <v>0</v>
      </c>
      <c r="E24" s="48">
        <v>0</v>
      </c>
      <c r="F24" s="48">
        <f t="shared" si="1"/>
        <v>0</v>
      </c>
    </row>
    <row r="25" spans="1:6" ht="40.5" customHeight="1">
      <c r="A25" s="47" t="s">
        <v>227</v>
      </c>
      <c r="B25" s="47" t="s">
        <v>178</v>
      </c>
      <c r="C25" s="47" t="s">
        <v>10</v>
      </c>
      <c r="D25" s="58">
        <v>0</v>
      </c>
      <c r="E25" s="48">
        <v>0</v>
      </c>
      <c r="F25" s="48">
        <f>SUM(D25-E25)</f>
        <v>0</v>
      </c>
    </row>
    <row r="26" spans="1:6" ht="40.5" customHeight="1">
      <c r="A26" s="47" t="s">
        <v>227</v>
      </c>
      <c r="B26" s="47" t="s">
        <v>178</v>
      </c>
      <c r="C26" s="47" t="s">
        <v>11</v>
      </c>
      <c r="D26" s="58">
        <v>0</v>
      </c>
      <c r="E26" s="48">
        <v>0</v>
      </c>
      <c r="F26" s="48">
        <f>SUM(D26-E26)</f>
        <v>0</v>
      </c>
    </row>
    <row r="27" spans="1:6" ht="40.5" customHeight="1">
      <c r="A27" s="47" t="s">
        <v>242</v>
      </c>
      <c r="B27" s="47" t="s">
        <v>178</v>
      </c>
      <c r="C27" s="47" t="s">
        <v>233</v>
      </c>
      <c r="D27" s="58">
        <v>0</v>
      </c>
      <c r="E27" s="48">
        <f>SUM(E28+E30)</f>
        <v>300.55</v>
      </c>
      <c r="F27" s="48">
        <f t="shared" si="1"/>
        <v>-300.55</v>
      </c>
    </row>
    <row r="28" spans="1:6" ht="40.5" customHeight="1">
      <c r="A28" s="47" t="s">
        <v>242</v>
      </c>
      <c r="B28" s="47" t="s">
        <v>178</v>
      </c>
      <c r="C28" s="47" t="s">
        <v>232</v>
      </c>
      <c r="D28" s="58">
        <v>0</v>
      </c>
      <c r="E28" s="48">
        <v>234</v>
      </c>
      <c r="F28" s="48">
        <f t="shared" si="1"/>
        <v>-234</v>
      </c>
    </row>
    <row r="29" spans="1:6" ht="40.5" customHeight="1">
      <c r="A29" s="47" t="s">
        <v>242</v>
      </c>
      <c r="B29" s="47" t="s">
        <v>178</v>
      </c>
      <c r="C29" s="47" t="s">
        <v>306</v>
      </c>
      <c r="D29" s="58">
        <v>0</v>
      </c>
      <c r="E29" s="48">
        <v>0</v>
      </c>
      <c r="F29" s="48">
        <f>SUM(D29-E29)</f>
        <v>0</v>
      </c>
    </row>
    <row r="30" spans="1:6" ht="40.5" customHeight="1">
      <c r="A30" s="47" t="s">
        <v>242</v>
      </c>
      <c r="B30" s="47" t="s">
        <v>178</v>
      </c>
      <c r="C30" s="47" t="s">
        <v>303</v>
      </c>
      <c r="D30" s="58">
        <v>0</v>
      </c>
      <c r="E30" s="48">
        <v>66.55</v>
      </c>
      <c r="F30" s="48">
        <f t="shared" si="1"/>
        <v>-66.55</v>
      </c>
    </row>
    <row r="31" spans="1:6" ht="12.75">
      <c r="A31" s="47" t="s">
        <v>99</v>
      </c>
      <c r="B31" s="47" t="s">
        <v>178</v>
      </c>
      <c r="C31" s="47" t="s">
        <v>100</v>
      </c>
      <c r="D31" s="48">
        <f>SUM(D32)</f>
        <v>578600</v>
      </c>
      <c r="E31" s="48">
        <f>SUM(E32)</f>
        <v>0</v>
      </c>
      <c r="F31" s="48">
        <f t="shared" si="0"/>
        <v>578600</v>
      </c>
    </row>
    <row r="32" spans="1:6" ht="12.75">
      <c r="A32" s="47" t="s">
        <v>57</v>
      </c>
      <c r="B32" s="47" t="s">
        <v>178</v>
      </c>
      <c r="C32" s="47" t="s">
        <v>54</v>
      </c>
      <c r="D32" s="58">
        <f>SUM(D33)</f>
        <v>578600</v>
      </c>
      <c r="E32" s="48">
        <f>SUM(E33+E38)</f>
        <v>0</v>
      </c>
      <c r="F32" s="48">
        <f t="shared" si="0"/>
        <v>578600</v>
      </c>
    </row>
    <row r="33" spans="1:6" ht="12.75">
      <c r="A33" s="47" t="s">
        <v>57</v>
      </c>
      <c r="B33" s="47" t="s">
        <v>178</v>
      </c>
      <c r="C33" s="47" t="s">
        <v>55</v>
      </c>
      <c r="D33" s="58">
        <f>SUM(D34)</f>
        <v>578600</v>
      </c>
      <c r="E33" s="48">
        <f>SUM(E34+E35)</f>
        <v>0</v>
      </c>
      <c r="F33" s="48">
        <f t="shared" si="0"/>
        <v>578600</v>
      </c>
    </row>
    <row r="34" spans="1:6" ht="12.75">
      <c r="A34" s="47" t="s">
        <v>57</v>
      </c>
      <c r="B34" s="47" t="s">
        <v>178</v>
      </c>
      <c r="C34" s="47" t="s">
        <v>56</v>
      </c>
      <c r="D34" s="58">
        <v>578600</v>
      </c>
      <c r="E34" s="48">
        <v>0</v>
      </c>
      <c r="F34" s="48">
        <f t="shared" si="0"/>
        <v>578600</v>
      </c>
    </row>
    <row r="35" spans="1:6" ht="12.75">
      <c r="A35" s="47" t="s">
        <v>57</v>
      </c>
      <c r="B35" s="47" t="s">
        <v>178</v>
      </c>
      <c r="C35" s="47" t="s">
        <v>307</v>
      </c>
      <c r="D35" s="58">
        <v>0</v>
      </c>
      <c r="E35" s="48">
        <v>0</v>
      </c>
      <c r="F35" s="48">
        <f aca="true" t="shared" si="2" ref="F35:F40">SUM(D35-E35)</f>
        <v>0</v>
      </c>
    </row>
    <row r="36" spans="1:6" ht="12.75">
      <c r="A36" s="47" t="s">
        <v>57</v>
      </c>
      <c r="B36" s="47" t="s">
        <v>178</v>
      </c>
      <c r="C36" s="47" t="s">
        <v>96</v>
      </c>
      <c r="D36" s="58">
        <v>0</v>
      </c>
      <c r="E36" s="48">
        <v>0</v>
      </c>
      <c r="F36" s="48">
        <f>SUM(D36-E36)</f>
        <v>0</v>
      </c>
    </row>
    <row r="37" spans="1:6" ht="12.75">
      <c r="A37" s="47" t="s">
        <v>57</v>
      </c>
      <c r="B37" s="47" t="s">
        <v>178</v>
      </c>
      <c r="C37" s="47" t="s">
        <v>234</v>
      </c>
      <c r="D37" s="58">
        <v>0</v>
      </c>
      <c r="E37" s="48">
        <v>0</v>
      </c>
      <c r="F37" s="48">
        <f t="shared" si="2"/>
        <v>0</v>
      </c>
    </row>
    <row r="38" spans="1:6" ht="25.5">
      <c r="A38" s="47" t="s">
        <v>228</v>
      </c>
      <c r="B38" s="47" t="s">
        <v>178</v>
      </c>
      <c r="C38" s="47" t="s">
        <v>269</v>
      </c>
      <c r="D38" s="58">
        <v>0</v>
      </c>
      <c r="E38" s="48">
        <f>SUM(E39+E40)</f>
        <v>0</v>
      </c>
      <c r="F38" s="48">
        <f t="shared" si="2"/>
        <v>0</v>
      </c>
    </row>
    <row r="39" spans="1:6" ht="25.5">
      <c r="A39" s="47" t="s">
        <v>228</v>
      </c>
      <c r="B39" s="47" t="s">
        <v>178</v>
      </c>
      <c r="C39" s="47" t="s">
        <v>229</v>
      </c>
      <c r="D39" s="58">
        <v>0</v>
      </c>
      <c r="E39" s="48">
        <v>0</v>
      </c>
      <c r="F39" s="48">
        <f t="shared" si="2"/>
        <v>0</v>
      </c>
    </row>
    <row r="40" spans="1:6" ht="25.5">
      <c r="A40" s="47" t="s">
        <v>228</v>
      </c>
      <c r="B40" s="47" t="s">
        <v>178</v>
      </c>
      <c r="C40" s="47" t="s">
        <v>397</v>
      </c>
      <c r="D40" s="58">
        <v>0</v>
      </c>
      <c r="E40" s="48">
        <v>0</v>
      </c>
      <c r="F40" s="48">
        <f t="shared" si="2"/>
        <v>0</v>
      </c>
    </row>
    <row r="41" spans="1:6" ht="12.75">
      <c r="A41" s="47" t="s">
        <v>128</v>
      </c>
      <c r="B41" s="47" t="s">
        <v>178</v>
      </c>
      <c r="C41" s="47" t="s">
        <v>129</v>
      </c>
      <c r="D41" s="48">
        <f>SUM(D42+D47)</f>
        <v>3690000</v>
      </c>
      <c r="E41" s="48">
        <f>SUM(E42+E47)</f>
        <v>250328.38000000003</v>
      </c>
      <c r="F41" s="48">
        <f t="shared" si="0"/>
        <v>3439671.62</v>
      </c>
    </row>
    <row r="42" spans="1:6" ht="12.75">
      <c r="A42" s="47" t="s">
        <v>58</v>
      </c>
      <c r="B42" s="47" t="s">
        <v>178</v>
      </c>
      <c r="C42" s="47" t="s">
        <v>60</v>
      </c>
      <c r="D42" s="48">
        <f>SUM(D43)</f>
        <v>210000</v>
      </c>
      <c r="E42" s="48">
        <f>SUM(E43)</f>
        <v>1430.2</v>
      </c>
      <c r="F42" s="48">
        <f t="shared" si="0"/>
        <v>208569.8</v>
      </c>
    </row>
    <row r="43" spans="1:6" ht="38.25">
      <c r="A43" s="47" t="s">
        <v>59</v>
      </c>
      <c r="B43" s="47" t="s">
        <v>178</v>
      </c>
      <c r="C43" s="47" t="s">
        <v>61</v>
      </c>
      <c r="D43" s="48">
        <f>SUM(D44)</f>
        <v>210000</v>
      </c>
      <c r="E43" s="48">
        <f>SUM(E44+E45)</f>
        <v>1430.2</v>
      </c>
      <c r="F43" s="48">
        <f t="shared" si="0"/>
        <v>208569.8</v>
      </c>
    </row>
    <row r="44" spans="1:6" ht="38.25">
      <c r="A44" s="47" t="s">
        <v>59</v>
      </c>
      <c r="B44" s="47" t="s">
        <v>178</v>
      </c>
      <c r="C44" s="47" t="s">
        <v>62</v>
      </c>
      <c r="D44" s="58">
        <v>210000</v>
      </c>
      <c r="E44" s="48">
        <v>1371.01</v>
      </c>
      <c r="F44" s="48">
        <f t="shared" si="0"/>
        <v>208628.99</v>
      </c>
    </row>
    <row r="45" spans="1:6" ht="38.25">
      <c r="A45" s="47" t="s">
        <v>59</v>
      </c>
      <c r="B45" s="47" t="s">
        <v>178</v>
      </c>
      <c r="C45" s="47" t="s">
        <v>287</v>
      </c>
      <c r="D45" s="58">
        <v>0</v>
      </c>
      <c r="E45" s="48">
        <v>59.19</v>
      </c>
      <c r="F45" s="48">
        <f>SUM(D45-E45)</f>
        <v>-59.19</v>
      </c>
    </row>
    <row r="46" spans="1:6" ht="38.25">
      <c r="A46" s="47" t="s">
        <v>59</v>
      </c>
      <c r="B46" s="47" t="s">
        <v>178</v>
      </c>
      <c r="C46" s="47" t="s">
        <v>288</v>
      </c>
      <c r="D46" s="58">
        <v>0</v>
      </c>
      <c r="E46" s="48">
        <v>0</v>
      </c>
      <c r="F46" s="48">
        <f>SUM(D46-E46)</f>
        <v>0</v>
      </c>
    </row>
    <row r="47" spans="1:6" ht="12.75">
      <c r="A47" s="47" t="s">
        <v>36</v>
      </c>
      <c r="B47" s="47" t="s">
        <v>178</v>
      </c>
      <c r="C47" s="47" t="s">
        <v>37</v>
      </c>
      <c r="D47" s="48">
        <f>SUM(D48+D54)</f>
        <v>3480000</v>
      </c>
      <c r="E47" s="48">
        <f>SUM(E48+E54)</f>
        <v>248898.18000000002</v>
      </c>
      <c r="F47" s="48">
        <f t="shared" si="0"/>
        <v>3231101.82</v>
      </c>
    </row>
    <row r="48" spans="1:6" ht="12.75">
      <c r="A48" s="47" t="s">
        <v>290</v>
      </c>
      <c r="B48" s="47" t="s">
        <v>178</v>
      </c>
      <c r="C48" s="47" t="s">
        <v>289</v>
      </c>
      <c r="D48" s="48">
        <f>SUM(D49)</f>
        <v>1010000</v>
      </c>
      <c r="E48" s="48">
        <f>SUM(E49)</f>
        <v>185191.14</v>
      </c>
      <c r="F48" s="48">
        <f t="shared" si="0"/>
        <v>824808.86</v>
      </c>
    </row>
    <row r="49" spans="1:6" ht="25.5">
      <c r="A49" s="47" t="s">
        <v>291</v>
      </c>
      <c r="B49" s="47" t="s">
        <v>178</v>
      </c>
      <c r="C49" s="47" t="s">
        <v>292</v>
      </c>
      <c r="D49" s="48">
        <f>SUM(D50)</f>
        <v>1010000</v>
      </c>
      <c r="E49" s="48">
        <f>SUM(E50+E52+E51)</f>
        <v>185191.14</v>
      </c>
      <c r="F49" s="48">
        <f t="shared" si="0"/>
        <v>824808.86</v>
      </c>
    </row>
    <row r="50" spans="1:6" ht="25.5">
      <c r="A50" s="47" t="s">
        <v>291</v>
      </c>
      <c r="B50" s="47" t="s">
        <v>178</v>
      </c>
      <c r="C50" s="47" t="s">
        <v>293</v>
      </c>
      <c r="D50" s="48">
        <v>1010000</v>
      </c>
      <c r="E50" s="48">
        <v>184941.14</v>
      </c>
      <c r="F50" s="48">
        <f t="shared" si="0"/>
        <v>825058.86</v>
      </c>
    </row>
    <row r="51" spans="1:6" ht="25.5">
      <c r="A51" s="47" t="s">
        <v>291</v>
      </c>
      <c r="B51" s="47" t="s">
        <v>178</v>
      </c>
      <c r="C51" s="47" t="s">
        <v>1</v>
      </c>
      <c r="D51" s="48">
        <v>0</v>
      </c>
      <c r="E51" s="48">
        <v>250</v>
      </c>
      <c r="F51" s="48">
        <f t="shared" si="0"/>
        <v>-250</v>
      </c>
    </row>
    <row r="52" spans="1:6" ht="25.5">
      <c r="A52" s="47" t="s">
        <v>291</v>
      </c>
      <c r="B52" s="47" t="s">
        <v>178</v>
      </c>
      <c r="C52" s="47" t="s">
        <v>294</v>
      </c>
      <c r="D52" s="48">
        <v>0</v>
      </c>
      <c r="E52" s="48">
        <v>0</v>
      </c>
      <c r="F52" s="48">
        <f>SUM(D52-E52)</f>
        <v>0</v>
      </c>
    </row>
    <row r="53" spans="1:6" ht="25.5">
      <c r="A53" s="47" t="s">
        <v>291</v>
      </c>
      <c r="B53" s="47" t="s">
        <v>178</v>
      </c>
      <c r="C53" s="47" t="s">
        <v>295</v>
      </c>
      <c r="D53" s="48">
        <v>0</v>
      </c>
      <c r="E53" s="48">
        <v>0</v>
      </c>
      <c r="F53" s="48">
        <f t="shared" si="0"/>
        <v>0</v>
      </c>
    </row>
    <row r="54" spans="1:6" ht="12.75">
      <c r="A54" s="47" t="s">
        <v>297</v>
      </c>
      <c r="B54" s="47" t="s">
        <v>178</v>
      </c>
      <c r="C54" s="47" t="s">
        <v>296</v>
      </c>
      <c r="D54" s="48">
        <f>SUM(D55)</f>
        <v>2470000</v>
      </c>
      <c r="E54" s="48">
        <f>SUM(E55)</f>
        <v>63707.04</v>
      </c>
      <c r="F54" s="48">
        <f t="shared" si="0"/>
        <v>2406292.96</v>
      </c>
    </row>
    <row r="55" spans="1:6" ht="26.25" customHeight="1">
      <c r="A55" s="47" t="s">
        <v>298</v>
      </c>
      <c r="B55" s="47" t="s">
        <v>178</v>
      </c>
      <c r="C55" s="47" t="s">
        <v>299</v>
      </c>
      <c r="D55" s="48">
        <f>SUM(D56)</f>
        <v>2470000</v>
      </c>
      <c r="E55" s="48">
        <f>SUM(E56+E58+E57+E59)</f>
        <v>63707.04</v>
      </c>
      <c r="F55" s="48">
        <f t="shared" si="0"/>
        <v>2406292.96</v>
      </c>
    </row>
    <row r="56" spans="1:6" ht="25.5" customHeight="1">
      <c r="A56" s="47" t="s">
        <v>298</v>
      </c>
      <c r="B56" s="47" t="s">
        <v>178</v>
      </c>
      <c r="C56" s="47" t="s">
        <v>300</v>
      </c>
      <c r="D56" s="48">
        <v>2470000</v>
      </c>
      <c r="E56" s="48">
        <v>63459.35</v>
      </c>
      <c r="F56" s="48">
        <f t="shared" si="0"/>
        <v>2406540.65</v>
      </c>
    </row>
    <row r="57" spans="1:6" ht="25.5" customHeight="1">
      <c r="A57" s="47" t="s">
        <v>298</v>
      </c>
      <c r="B57" s="47" t="s">
        <v>178</v>
      </c>
      <c r="C57" s="47" t="s">
        <v>2</v>
      </c>
      <c r="D57" s="58">
        <v>0</v>
      </c>
      <c r="E57" s="48">
        <v>247.69</v>
      </c>
      <c r="F57" s="48">
        <f t="shared" si="0"/>
        <v>-247.69</v>
      </c>
    </row>
    <row r="58" spans="1:6" ht="26.25" customHeight="1">
      <c r="A58" s="47" t="s">
        <v>298</v>
      </c>
      <c r="B58" s="47" t="s">
        <v>178</v>
      </c>
      <c r="C58" s="47" t="s">
        <v>301</v>
      </c>
      <c r="D58" s="58">
        <v>0</v>
      </c>
      <c r="E58" s="48">
        <v>0</v>
      </c>
      <c r="F58" s="48">
        <f t="shared" si="0"/>
        <v>0</v>
      </c>
    </row>
    <row r="59" spans="1:6" ht="28.5" customHeight="1">
      <c r="A59" s="47" t="s">
        <v>298</v>
      </c>
      <c r="B59" s="47" t="s">
        <v>178</v>
      </c>
      <c r="C59" s="47" t="s">
        <v>302</v>
      </c>
      <c r="D59" s="58">
        <v>0</v>
      </c>
      <c r="E59" s="48">
        <v>0</v>
      </c>
      <c r="F59" s="48">
        <f t="shared" si="0"/>
        <v>0</v>
      </c>
    </row>
    <row r="60" spans="1:6" ht="12.75">
      <c r="A60" s="47" t="s">
        <v>102</v>
      </c>
      <c r="B60" s="47" t="s">
        <v>178</v>
      </c>
      <c r="C60" s="47" t="s">
        <v>103</v>
      </c>
      <c r="D60" s="48">
        <f aca="true" t="shared" si="3" ref="D60:E62">SUM(D61)</f>
        <v>44600</v>
      </c>
      <c r="E60" s="48">
        <f t="shared" si="3"/>
        <v>4320</v>
      </c>
      <c r="F60" s="48">
        <f aca="true" t="shared" si="4" ref="F60:F66">SUM(D60-E60)</f>
        <v>40280</v>
      </c>
    </row>
    <row r="61" spans="1:6" ht="38.25">
      <c r="A61" s="47" t="s">
        <v>80</v>
      </c>
      <c r="B61" s="47" t="s">
        <v>178</v>
      </c>
      <c r="C61" s="47" t="s">
        <v>63</v>
      </c>
      <c r="D61" s="48">
        <f t="shared" si="3"/>
        <v>44600</v>
      </c>
      <c r="E61" s="48">
        <f t="shared" si="3"/>
        <v>4320</v>
      </c>
      <c r="F61" s="48">
        <f>SUM(D61-E61)</f>
        <v>40280</v>
      </c>
    </row>
    <row r="62" spans="1:6" ht="63.75">
      <c r="A62" s="47" t="s">
        <v>81</v>
      </c>
      <c r="B62" s="47" t="s">
        <v>178</v>
      </c>
      <c r="C62" s="47" t="s">
        <v>64</v>
      </c>
      <c r="D62" s="48">
        <f t="shared" si="3"/>
        <v>44600</v>
      </c>
      <c r="E62" s="48">
        <f>SUM(E63+E64)</f>
        <v>4320</v>
      </c>
      <c r="F62" s="48">
        <f>SUM(D62-E62)</f>
        <v>40280</v>
      </c>
    </row>
    <row r="63" spans="1:6" ht="63.75">
      <c r="A63" s="47" t="s">
        <v>81</v>
      </c>
      <c r="B63" s="47" t="s">
        <v>178</v>
      </c>
      <c r="C63" s="47" t="s">
        <v>71</v>
      </c>
      <c r="D63" s="48">
        <v>44600</v>
      </c>
      <c r="E63" s="48">
        <v>4320</v>
      </c>
      <c r="F63" s="48">
        <f>SUM(D63-E63)</f>
        <v>40280</v>
      </c>
    </row>
    <row r="64" spans="1:6" ht="63.75">
      <c r="A64" s="47" t="s">
        <v>81</v>
      </c>
      <c r="B64" s="47" t="s">
        <v>178</v>
      </c>
      <c r="C64" s="47" t="s">
        <v>246</v>
      </c>
      <c r="D64" s="48">
        <v>0</v>
      </c>
      <c r="E64" s="48">
        <v>0</v>
      </c>
      <c r="F64" s="48">
        <f>SUM(D64-E64)</f>
        <v>0</v>
      </c>
    </row>
    <row r="65" spans="1:6" ht="29.25" customHeight="1">
      <c r="A65" s="47" t="s">
        <v>104</v>
      </c>
      <c r="B65" s="47" t="s">
        <v>178</v>
      </c>
      <c r="C65" s="47" t="s">
        <v>105</v>
      </c>
      <c r="D65" s="58">
        <v>0</v>
      </c>
      <c r="E65" s="48">
        <f>SUM(E66)</f>
        <v>0</v>
      </c>
      <c r="F65" s="48">
        <f t="shared" si="4"/>
        <v>0</v>
      </c>
    </row>
    <row r="66" spans="1:6" ht="12.75">
      <c r="A66" s="47" t="s">
        <v>106</v>
      </c>
      <c r="B66" s="47" t="s">
        <v>178</v>
      </c>
      <c r="C66" s="47" t="s">
        <v>107</v>
      </c>
      <c r="D66" s="58">
        <v>0</v>
      </c>
      <c r="E66" s="48">
        <f>SUM(E67)</f>
        <v>0</v>
      </c>
      <c r="F66" s="48">
        <f t="shared" si="4"/>
        <v>0</v>
      </c>
    </row>
    <row r="67" spans="1:6" ht="25.5">
      <c r="A67" s="47" t="s">
        <v>83</v>
      </c>
      <c r="B67" s="47" t="s">
        <v>178</v>
      </c>
      <c r="C67" s="47" t="s">
        <v>222</v>
      </c>
      <c r="D67" s="58">
        <v>0</v>
      </c>
      <c r="E67" s="48">
        <f>SUM(E68)</f>
        <v>0</v>
      </c>
      <c r="F67" s="48">
        <f aca="true" t="shared" si="5" ref="F67:F72">SUM(D67-E67)</f>
        <v>0</v>
      </c>
    </row>
    <row r="68" spans="1:6" ht="38.25">
      <c r="A68" s="47" t="s">
        <v>82</v>
      </c>
      <c r="B68" s="47" t="s">
        <v>178</v>
      </c>
      <c r="C68" s="47" t="s">
        <v>221</v>
      </c>
      <c r="D68" s="58">
        <v>0</v>
      </c>
      <c r="E68" s="48">
        <f>SUM(E69)</f>
        <v>0</v>
      </c>
      <c r="F68" s="48">
        <f t="shared" si="5"/>
        <v>0</v>
      </c>
    </row>
    <row r="69" spans="1:6" ht="38.25">
      <c r="A69" s="47" t="s">
        <v>82</v>
      </c>
      <c r="B69" s="47" t="s">
        <v>178</v>
      </c>
      <c r="C69" s="47" t="s">
        <v>220</v>
      </c>
      <c r="D69" s="58">
        <v>0</v>
      </c>
      <c r="E69" s="48">
        <v>0</v>
      </c>
      <c r="F69" s="48">
        <f t="shared" si="5"/>
        <v>0</v>
      </c>
    </row>
    <row r="70" spans="1:6" ht="38.25">
      <c r="A70" s="47" t="s">
        <v>82</v>
      </c>
      <c r="B70" s="47" t="s">
        <v>178</v>
      </c>
      <c r="C70" s="47" t="s">
        <v>219</v>
      </c>
      <c r="D70" s="58">
        <v>0</v>
      </c>
      <c r="E70" s="48">
        <v>0</v>
      </c>
      <c r="F70" s="48">
        <f t="shared" si="5"/>
        <v>0</v>
      </c>
    </row>
    <row r="71" spans="1:6" ht="38.25">
      <c r="A71" s="47" t="s">
        <v>108</v>
      </c>
      <c r="B71" s="47" t="s">
        <v>178</v>
      </c>
      <c r="C71" s="47" t="s">
        <v>109</v>
      </c>
      <c r="D71" s="48">
        <f aca="true" t="shared" si="6" ref="D71:E73">SUM(D72)</f>
        <v>75600</v>
      </c>
      <c r="E71" s="48">
        <f t="shared" si="6"/>
        <v>5296.61</v>
      </c>
      <c r="F71" s="48">
        <f t="shared" si="5"/>
        <v>70303.39</v>
      </c>
    </row>
    <row r="72" spans="1:6" ht="76.5">
      <c r="A72" s="47" t="s">
        <v>110</v>
      </c>
      <c r="B72" s="47" t="s">
        <v>178</v>
      </c>
      <c r="C72" s="47" t="s">
        <v>111</v>
      </c>
      <c r="D72" s="48">
        <f t="shared" si="6"/>
        <v>75600</v>
      </c>
      <c r="E72" s="48">
        <f t="shared" si="6"/>
        <v>5296.61</v>
      </c>
      <c r="F72" s="48">
        <f t="shared" si="5"/>
        <v>70303.39</v>
      </c>
    </row>
    <row r="73" spans="1:6" ht="76.5">
      <c r="A73" s="47" t="s">
        <v>196</v>
      </c>
      <c r="B73" s="47" t="s">
        <v>178</v>
      </c>
      <c r="C73" s="47" t="s">
        <v>243</v>
      </c>
      <c r="D73" s="48">
        <f t="shared" si="6"/>
        <v>75600</v>
      </c>
      <c r="E73" s="48">
        <f t="shared" si="6"/>
        <v>5296.61</v>
      </c>
      <c r="F73" s="48">
        <f aca="true" t="shared" si="7" ref="F73:F78">SUM(D73-E73)</f>
        <v>70303.39</v>
      </c>
    </row>
    <row r="74" spans="1:6" ht="51">
      <c r="A74" s="47" t="s">
        <v>197</v>
      </c>
      <c r="B74" s="47" t="s">
        <v>178</v>
      </c>
      <c r="C74" s="47" t="s">
        <v>244</v>
      </c>
      <c r="D74" s="48">
        <v>75600</v>
      </c>
      <c r="E74" s="48">
        <v>5296.61</v>
      </c>
      <c r="F74" s="48">
        <f t="shared" si="7"/>
        <v>70303.39</v>
      </c>
    </row>
    <row r="75" spans="1:6" ht="25.5">
      <c r="A75" s="47" t="s">
        <v>251</v>
      </c>
      <c r="B75" s="47" t="s">
        <v>178</v>
      </c>
      <c r="C75" s="47" t="s">
        <v>247</v>
      </c>
      <c r="D75" s="48">
        <f aca="true" t="shared" si="8" ref="D75:E77">SUM(D76)</f>
        <v>6500</v>
      </c>
      <c r="E75" s="48">
        <f t="shared" si="8"/>
        <v>0</v>
      </c>
      <c r="F75" s="48">
        <f t="shared" si="7"/>
        <v>6500</v>
      </c>
    </row>
    <row r="76" spans="1:6" ht="12.75">
      <c r="A76" s="47" t="s">
        <v>252</v>
      </c>
      <c r="B76" s="47" t="s">
        <v>178</v>
      </c>
      <c r="C76" s="47" t="s">
        <v>248</v>
      </c>
      <c r="D76" s="48">
        <f t="shared" si="8"/>
        <v>6500</v>
      </c>
      <c r="E76" s="48">
        <f t="shared" si="8"/>
        <v>0</v>
      </c>
      <c r="F76" s="48">
        <f t="shared" si="7"/>
        <v>6500</v>
      </c>
    </row>
    <row r="77" spans="1:6" ht="12.75">
      <c r="A77" s="47" t="s">
        <v>253</v>
      </c>
      <c r="B77" s="47" t="s">
        <v>178</v>
      </c>
      <c r="C77" s="47" t="s">
        <v>249</v>
      </c>
      <c r="D77" s="48">
        <f t="shared" si="8"/>
        <v>6500</v>
      </c>
      <c r="E77" s="48">
        <f t="shared" si="8"/>
        <v>0</v>
      </c>
      <c r="F77" s="48">
        <f t="shared" si="7"/>
        <v>6500</v>
      </c>
    </row>
    <row r="78" spans="1:6" ht="25.5">
      <c r="A78" s="47" t="s">
        <v>254</v>
      </c>
      <c r="B78" s="47" t="s">
        <v>178</v>
      </c>
      <c r="C78" s="47" t="s">
        <v>250</v>
      </c>
      <c r="D78" s="48">
        <v>6500</v>
      </c>
      <c r="E78" s="48">
        <v>0</v>
      </c>
      <c r="F78" s="48">
        <f t="shared" si="7"/>
        <v>6500</v>
      </c>
    </row>
    <row r="79" spans="1:6" ht="25.5">
      <c r="A79" s="47" t="s">
        <v>191</v>
      </c>
      <c r="B79" s="47" t="s">
        <v>178</v>
      </c>
      <c r="C79" s="47" t="s">
        <v>189</v>
      </c>
      <c r="D79" s="48">
        <f>SUM(D80)</f>
        <v>207200</v>
      </c>
      <c r="E79" s="48">
        <f>SUM(E80)</f>
        <v>0</v>
      </c>
      <c r="F79" s="48">
        <f aca="true" t="shared" si="9" ref="F79:F84">SUM(D79-E79)</f>
        <v>207200</v>
      </c>
    </row>
    <row r="80" spans="1:6" ht="38.25">
      <c r="A80" s="47" t="s">
        <v>192</v>
      </c>
      <c r="B80" s="47" t="s">
        <v>178</v>
      </c>
      <c r="C80" s="47" t="s">
        <v>190</v>
      </c>
      <c r="D80" s="48">
        <f>SUM(D81+D83)</f>
        <v>207200</v>
      </c>
      <c r="E80" s="48">
        <f>SUM(E81+E83)</f>
        <v>0</v>
      </c>
      <c r="F80" s="48">
        <f t="shared" si="9"/>
        <v>207200</v>
      </c>
    </row>
    <row r="81" spans="1:6" ht="38.25">
      <c r="A81" s="47" t="s">
        <v>231</v>
      </c>
      <c r="B81" s="47" t="s">
        <v>178</v>
      </c>
      <c r="C81" s="47" t="s">
        <v>245</v>
      </c>
      <c r="D81" s="48">
        <f>SUM(D82)</f>
        <v>0</v>
      </c>
      <c r="E81" s="48">
        <f>SUM(E82)</f>
        <v>0</v>
      </c>
      <c r="F81" s="48">
        <f t="shared" si="9"/>
        <v>0</v>
      </c>
    </row>
    <row r="82" spans="1:6" ht="38.25">
      <c r="A82" s="47" t="s">
        <v>231</v>
      </c>
      <c r="B82" s="47" t="s">
        <v>178</v>
      </c>
      <c r="C82" s="47" t="s">
        <v>230</v>
      </c>
      <c r="D82" s="48">
        <v>0</v>
      </c>
      <c r="E82" s="48">
        <v>0</v>
      </c>
      <c r="F82" s="48">
        <f t="shared" si="9"/>
        <v>0</v>
      </c>
    </row>
    <row r="83" spans="1:6" ht="38.25">
      <c r="A83" s="64" t="s">
        <v>268</v>
      </c>
      <c r="B83" s="47" t="s">
        <v>178</v>
      </c>
      <c r="C83" s="47" t="s">
        <v>267</v>
      </c>
      <c r="D83" s="48">
        <f>SUM(D84)</f>
        <v>207200</v>
      </c>
      <c r="E83" s="48">
        <f>SUM(E84)</f>
        <v>0</v>
      </c>
      <c r="F83" s="48">
        <f t="shared" si="9"/>
        <v>207200</v>
      </c>
    </row>
    <row r="84" spans="1:6" ht="38.25">
      <c r="A84" s="47" t="s">
        <v>231</v>
      </c>
      <c r="B84" s="47" t="s">
        <v>178</v>
      </c>
      <c r="C84" s="47" t="s">
        <v>266</v>
      </c>
      <c r="D84" s="48">
        <v>207200</v>
      </c>
      <c r="E84" s="48">
        <v>0</v>
      </c>
      <c r="F84" s="48">
        <f t="shared" si="9"/>
        <v>207200</v>
      </c>
    </row>
    <row r="85" spans="1:6" ht="12.75">
      <c r="A85" s="47" t="s">
        <v>3</v>
      </c>
      <c r="B85" s="47" t="s">
        <v>178</v>
      </c>
      <c r="C85" s="47" t="s">
        <v>4</v>
      </c>
      <c r="D85" s="48">
        <f>SUM(D86+D88)</f>
        <v>0</v>
      </c>
      <c r="E85" s="48">
        <f>SUM(E86+E88)</f>
        <v>900</v>
      </c>
      <c r="F85" s="48">
        <f>SUM(F86)</f>
        <v>-900</v>
      </c>
    </row>
    <row r="86" spans="1:6" ht="38.25">
      <c r="A86" s="47" t="s">
        <v>6</v>
      </c>
      <c r="B86" s="47" t="s">
        <v>178</v>
      </c>
      <c r="C86" s="47" t="s">
        <v>5</v>
      </c>
      <c r="D86" s="48">
        <f>SUM(D87)</f>
        <v>0</v>
      </c>
      <c r="E86" s="48">
        <f>SUM(E87)</f>
        <v>900</v>
      </c>
      <c r="F86" s="48">
        <f>SUM(F87)</f>
        <v>-900</v>
      </c>
    </row>
    <row r="87" spans="1:6" ht="51">
      <c r="A87" s="47" t="s">
        <v>7</v>
      </c>
      <c r="B87" s="47" t="s">
        <v>178</v>
      </c>
      <c r="C87" s="47" t="s">
        <v>8</v>
      </c>
      <c r="D87" s="48">
        <v>0</v>
      </c>
      <c r="E87" s="48">
        <v>900</v>
      </c>
      <c r="F87" s="48">
        <f aca="true" t="shared" si="10" ref="F87:F107">SUM(D87-E87)</f>
        <v>-900</v>
      </c>
    </row>
    <row r="88" spans="1:6" ht="25.5">
      <c r="A88" s="47" t="s">
        <v>122</v>
      </c>
      <c r="B88" s="47" t="s">
        <v>178</v>
      </c>
      <c r="C88" s="47" t="s">
        <v>119</v>
      </c>
      <c r="D88" s="48">
        <f>SUM(D89)</f>
        <v>0</v>
      </c>
      <c r="E88" s="48">
        <f>SUM(E89)</f>
        <v>0</v>
      </c>
      <c r="F88" s="48">
        <f t="shared" si="10"/>
        <v>0</v>
      </c>
    </row>
    <row r="89" spans="1:6" ht="25.5">
      <c r="A89" s="47" t="s">
        <v>122</v>
      </c>
      <c r="B89" s="47" t="s">
        <v>178</v>
      </c>
      <c r="C89" s="47" t="s">
        <v>120</v>
      </c>
      <c r="D89" s="48">
        <f>SUM(D90)</f>
        <v>0</v>
      </c>
      <c r="E89" s="48">
        <f>SUM(E90)</f>
        <v>0</v>
      </c>
      <c r="F89" s="48">
        <f t="shared" si="10"/>
        <v>0</v>
      </c>
    </row>
    <row r="90" spans="1:6" ht="25.5">
      <c r="A90" s="47" t="s">
        <v>122</v>
      </c>
      <c r="B90" s="47" t="s">
        <v>178</v>
      </c>
      <c r="C90" s="47" t="s">
        <v>121</v>
      </c>
      <c r="D90" s="48">
        <v>0</v>
      </c>
      <c r="E90" s="48">
        <v>0</v>
      </c>
      <c r="F90" s="48">
        <f t="shared" si="10"/>
        <v>0</v>
      </c>
    </row>
    <row r="91" spans="1:6" ht="12.75">
      <c r="A91" s="47" t="s">
        <v>112</v>
      </c>
      <c r="B91" s="47" t="s">
        <v>178</v>
      </c>
      <c r="C91" s="47" t="s">
        <v>113</v>
      </c>
      <c r="D91" s="48">
        <f>SUM(D92)</f>
        <v>4752000</v>
      </c>
      <c r="E91" s="48">
        <f>SUM(E92)</f>
        <v>643525</v>
      </c>
      <c r="F91" s="48">
        <f t="shared" si="10"/>
        <v>4108475</v>
      </c>
    </row>
    <row r="92" spans="1:6" ht="25.5">
      <c r="A92" s="47" t="s">
        <v>114</v>
      </c>
      <c r="B92" s="47" t="s">
        <v>178</v>
      </c>
      <c r="C92" s="47" t="s">
        <v>115</v>
      </c>
      <c r="D92" s="48">
        <f>SUM(D93+D96+D101)</f>
        <v>4752000</v>
      </c>
      <c r="E92" s="48">
        <f>SUM(E93+E96+E101)</f>
        <v>643525</v>
      </c>
      <c r="F92" s="48">
        <f t="shared" si="10"/>
        <v>4108475</v>
      </c>
    </row>
    <row r="93" spans="1:6" ht="25.5">
      <c r="A93" s="47" t="s">
        <v>116</v>
      </c>
      <c r="B93" s="47" t="s">
        <v>178</v>
      </c>
      <c r="C93" s="47" t="s">
        <v>117</v>
      </c>
      <c r="D93" s="48">
        <f>SUM(D94)</f>
        <v>4538100</v>
      </c>
      <c r="E93" s="48">
        <f>SUM(E94)</f>
        <v>600000</v>
      </c>
      <c r="F93" s="48">
        <f t="shared" si="10"/>
        <v>3938100</v>
      </c>
    </row>
    <row r="94" spans="1:6" ht="12.75">
      <c r="A94" s="47" t="s">
        <v>118</v>
      </c>
      <c r="B94" s="47" t="s">
        <v>178</v>
      </c>
      <c r="C94" s="47" t="s">
        <v>399</v>
      </c>
      <c r="D94" s="48">
        <f>SUM(D95)</f>
        <v>4538100</v>
      </c>
      <c r="E94" s="48">
        <f>SUM(E95)</f>
        <v>600000</v>
      </c>
      <c r="F94" s="48">
        <f t="shared" si="10"/>
        <v>3938100</v>
      </c>
    </row>
    <row r="95" spans="1:6" ht="25.5">
      <c r="A95" s="47" t="s">
        <v>84</v>
      </c>
      <c r="B95" s="47" t="s">
        <v>178</v>
      </c>
      <c r="C95" s="47" t="s">
        <v>400</v>
      </c>
      <c r="D95" s="48">
        <v>4538100</v>
      </c>
      <c r="E95" s="48">
        <v>600000</v>
      </c>
      <c r="F95" s="48">
        <f t="shared" si="10"/>
        <v>3938100</v>
      </c>
    </row>
    <row r="96" spans="1:6" ht="25.5">
      <c r="A96" s="47" t="s">
        <v>133</v>
      </c>
      <c r="B96" s="47" t="s">
        <v>178</v>
      </c>
      <c r="C96" s="47" t="s">
        <v>401</v>
      </c>
      <c r="D96" s="48">
        <f>SUM(D97+D99)</f>
        <v>173500</v>
      </c>
      <c r="E96" s="48">
        <f>SUM(E97+E99)</f>
        <v>43525</v>
      </c>
      <c r="F96" s="48">
        <f t="shared" si="10"/>
        <v>129975</v>
      </c>
    </row>
    <row r="97" spans="1:6" ht="38.25">
      <c r="A97" s="47" t="s">
        <v>91</v>
      </c>
      <c r="B97" s="47" t="s">
        <v>178</v>
      </c>
      <c r="C97" s="47" t="s">
        <v>402</v>
      </c>
      <c r="D97" s="48">
        <f>SUM(D98)</f>
        <v>173300</v>
      </c>
      <c r="E97" s="48">
        <f>SUM(E98)</f>
        <v>43325</v>
      </c>
      <c r="F97" s="48">
        <f t="shared" si="10"/>
        <v>129975</v>
      </c>
    </row>
    <row r="98" spans="1:6" ht="38.25">
      <c r="A98" s="47" t="s">
        <v>85</v>
      </c>
      <c r="B98" s="47" t="s">
        <v>178</v>
      </c>
      <c r="C98" s="47" t="s">
        <v>403</v>
      </c>
      <c r="D98" s="48">
        <v>173300</v>
      </c>
      <c r="E98" s="48">
        <v>43325</v>
      </c>
      <c r="F98" s="48">
        <f t="shared" si="10"/>
        <v>129975</v>
      </c>
    </row>
    <row r="99" spans="1:6" ht="38.25">
      <c r="A99" s="47" t="s">
        <v>86</v>
      </c>
      <c r="B99" s="47" t="s">
        <v>178</v>
      </c>
      <c r="C99" s="47" t="s">
        <v>404</v>
      </c>
      <c r="D99" s="48">
        <v>200</v>
      </c>
      <c r="E99" s="48">
        <f>SUM(E100)</f>
        <v>200</v>
      </c>
      <c r="F99" s="48">
        <f t="shared" si="10"/>
        <v>0</v>
      </c>
    </row>
    <row r="100" spans="1:6" ht="38.25">
      <c r="A100" s="47" t="s">
        <v>86</v>
      </c>
      <c r="B100" s="47" t="s">
        <v>178</v>
      </c>
      <c r="C100" s="47" t="s">
        <v>404</v>
      </c>
      <c r="D100" s="48">
        <v>200</v>
      </c>
      <c r="E100" s="48">
        <v>200</v>
      </c>
      <c r="F100" s="48">
        <f t="shared" si="10"/>
        <v>0</v>
      </c>
    </row>
    <row r="101" spans="1:6" ht="12.75">
      <c r="A101" s="47" t="s">
        <v>134</v>
      </c>
      <c r="B101" s="47" t="s">
        <v>178</v>
      </c>
      <c r="C101" s="47" t="s">
        <v>405</v>
      </c>
      <c r="D101" s="48">
        <f>SUM(D102+D104)</f>
        <v>40400</v>
      </c>
      <c r="E101" s="48">
        <f>SUM(E102+E104)</f>
        <v>0</v>
      </c>
      <c r="F101" s="48">
        <f t="shared" si="10"/>
        <v>40400</v>
      </c>
    </row>
    <row r="102" spans="1:6" ht="51">
      <c r="A102" s="47" t="s">
        <v>218</v>
      </c>
      <c r="B102" s="47" t="s">
        <v>178</v>
      </c>
      <c r="C102" s="47" t="s">
        <v>406</v>
      </c>
      <c r="D102" s="48">
        <f>SUM(D103)</f>
        <v>40400</v>
      </c>
      <c r="E102" s="48">
        <f>SUM(E103)</f>
        <v>0</v>
      </c>
      <c r="F102" s="48">
        <f t="shared" si="10"/>
        <v>40400</v>
      </c>
    </row>
    <row r="103" spans="1:6" ht="63.75">
      <c r="A103" s="47" t="s">
        <v>34</v>
      </c>
      <c r="B103" s="47" t="s">
        <v>178</v>
      </c>
      <c r="C103" s="47" t="s">
        <v>407</v>
      </c>
      <c r="D103" s="48">
        <v>40400</v>
      </c>
      <c r="E103" s="48">
        <v>0</v>
      </c>
      <c r="F103" s="48">
        <f t="shared" si="10"/>
        <v>40400</v>
      </c>
    </row>
    <row r="104" spans="1:6" ht="25.5">
      <c r="A104" s="47" t="s">
        <v>135</v>
      </c>
      <c r="B104" s="47" t="s">
        <v>178</v>
      </c>
      <c r="C104" s="47" t="s">
        <v>408</v>
      </c>
      <c r="D104" s="48">
        <f>SUM(D105)</f>
        <v>0</v>
      </c>
      <c r="E104" s="48">
        <f>SUM(E105)</f>
        <v>0</v>
      </c>
      <c r="F104" s="48">
        <f t="shared" si="10"/>
        <v>0</v>
      </c>
    </row>
    <row r="105" spans="1:6" ht="25.5">
      <c r="A105" s="47" t="s">
        <v>35</v>
      </c>
      <c r="B105" s="47" t="s">
        <v>178</v>
      </c>
      <c r="C105" s="47" t="s">
        <v>409</v>
      </c>
      <c r="D105" s="48">
        <v>0</v>
      </c>
      <c r="E105" s="48">
        <v>0</v>
      </c>
      <c r="F105" s="48">
        <f t="shared" si="10"/>
        <v>0</v>
      </c>
    </row>
    <row r="106" spans="1:6" ht="12.75">
      <c r="A106" s="62" t="s">
        <v>262</v>
      </c>
      <c r="B106" s="47" t="s">
        <v>178</v>
      </c>
      <c r="C106" s="63" t="s">
        <v>255</v>
      </c>
      <c r="D106" s="48">
        <v>0</v>
      </c>
      <c r="E106" s="48">
        <v>0</v>
      </c>
      <c r="F106" s="48">
        <f t="shared" si="10"/>
        <v>0</v>
      </c>
    </row>
    <row r="107" spans="1:6" ht="12.75">
      <c r="A107" s="62" t="s">
        <v>263</v>
      </c>
      <c r="B107" s="47" t="s">
        <v>178</v>
      </c>
      <c r="C107" s="63" t="s">
        <v>256</v>
      </c>
      <c r="D107" s="48">
        <v>0</v>
      </c>
      <c r="E107" s="48">
        <v>0</v>
      </c>
      <c r="F107" s="48">
        <f t="shared" si="10"/>
        <v>0</v>
      </c>
    </row>
  </sheetData>
  <sheetProtection/>
  <autoFilter ref="A13:F105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132"/>
  <sheetViews>
    <sheetView zoomScalePageLayoutView="0" workbookViewId="0" topLeftCell="A1">
      <selection activeCell="F132" sqref="F13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168</v>
      </c>
    </row>
    <row r="3" spans="1:6" s="24" customFormat="1" ht="38.25">
      <c r="A3" s="37" t="s">
        <v>164</v>
      </c>
      <c r="B3" s="20" t="s">
        <v>152</v>
      </c>
      <c r="C3" s="20" t="s">
        <v>175</v>
      </c>
      <c r="D3" s="20" t="s">
        <v>165</v>
      </c>
      <c r="E3" s="56" t="s">
        <v>154</v>
      </c>
      <c r="F3" s="20" t="s">
        <v>169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136</v>
      </c>
      <c r="B5" s="50" t="s">
        <v>137</v>
      </c>
      <c r="C5" s="54" t="s">
        <v>101</v>
      </c>
      <c r="D5" s="51">
        <f>SUM(D6)</f>
        <v>11366300</v>
      </c>
      <c r="E5" s="51">
        <f>SUM(E6)</f>
        <v>1786318.3199999998</v>
      </c>
      <c r="F5" s="51">
        <f aca="true" t="shared" si="0" ref="F5:F19">SUM(D5-E5)</f>
        <v>9579981.68</v>
      </c>
    </row>
    <row r="6" spans="1:6" ht="39.75" customHeight="1">
      <c r="A6" s="47" t="s">
        <v>392</v>
      </c>
      <c r="B6" s="50" t="s">
        <v>137</v>
      </c>
      <c r="C6" s="60" t="s">
        <v>198</v>
      </c>
      <c r="D6" s="51">
        <f>SUM(D7+D43+D49+D78+D83+D106+D110+D123+D127)</f>
        <v>11366300</v>
      </c>
      <c r="E6" s="51">
        <f>SUM(E7+E43+E49+E78+E83+E106+E110+E123+E127)</f>
        <v>1786318.3199999998</v>
      </c>
      <c r="F6" s="51">
        <f t="shared" si="0"/>
        <v>9579981.68</v>
      </c>
    </row>
    <row r="7" spans="1:6" ht="12.75">
      <c r="A7" s="49" t="s">
        <v>92</v>
      </c>
      <c r="B7" s="50" t="s">
        <v>137</v>
      </c>
      <c r="C7" s="60" t="s">
        <v>199</v>
      </c>
      <c r="D7" s="51">
        <f>SUM(D8+D16+D35)</f>
        <v>4530100</v>
      </c>
      <c r="E7" s="51">
        <f>SUM(E8+E16+E35)</f>
        <v>461155.05999999994</v>
      </c>
      <c r="F7" s="51">
        <f t="shared" si="0"/>
        <v>4068944.94</v>
      </c>
    </row>
    <row r="8" spans="1:6" ht="38.25">
      <c r="A8" s="49" t="s">
        <v>98</v>
      </c>
      <c r="B8" s="50" t="s">
        <v>137</v>
      </c>
      <c r="C8" s="60" t="s">
        <v>200</v>
      </c>
      <c r="D8" s="51">
        <f>SUM(D9)</f>
        <v>806400</v>
      </c>
      <c r="E8" s="51">
        <f>SUM(E9)</f>
        <v>80841.59</v>
      </c>
      <c r="F8" s="51">
        <f t="shared" si="0"/>
        <v>725558.41</v>
      </c>
    </row>
    <row r="9" spans="1:6" ht="51">
      <c r="A9" s="47" t="s">
        <v>328</v>
      </c>
      <c r="B9" s="50" t="s">
        <v>137</v>
      </c>
      <c r="C9" s="60" t="s">
        <v>201</v>
      </c>
      <c r="D9" s="51">
        <f>SUM(D10+D14)</f>
        <v>806400</v>
      </c>
      <c r="E9" s="51">
        <f>SUM(E10+E14)</f>
        <v>80841.59</v>
      </c>
      <c r="F9" s="51">
        <f>SUM(F11:F13)</f>
        <v>720258.41</v>
      </c>
    </row>
    <row r="10" spans="1:6" ht="76.5">
      <c r="A10" s="64" t="s">
        <v>208</v>
      </c>
      <c r="B10" s="50" t="s">
        <v>137</v>
      </c>
      <c r="C10" s="60" t="s">
        <v>207</v>
      </c>
      <c r="D10" s="51">
        <f>SUM(D11:D13)</f>
        <v>801100</v>
      </c>
      <c r="E10" s="51">
        <f>SUM(E11:E13)</f>
        <v>80841.59</v>
      </c>
      <c r="F10" s="51">
        <f>SUM(D10-E10)</f>
        <v>720258.41</v>
      </c>
    </row>
    <row r="11" spans="1:6" ht="30" customHeight="1">
      <c r="A11" s="47" t="s">
        <v>204</v>
      </c>
      <c r="B11" s="50" t="s">
        <v>137</v>
      </c>
      <c r="C11" s="60" t="s">
        <v>202</v>
      </c>
      <c r="D11" s="51">
        <v>583800</v>
      </c>
      <c r="E11" s="51">
        <v>68080</v>
      </c>
      <c r="F11" s="51">
        <f t="shared" si="0"/>
        <v>515720</v>
      </c>
    </row>
    <row r="12" spans="1:6" ht="38.25">
      <c r="A12" s="47" t="s">
        <v>329</v>
      </c>
      <c r="B12" s="50" t="s">
        <v>137</v>
      </c>
      <c r="C12" s="60" t="s">
        <v>203</v>
      </c>
      <c r="D12" s="51">
        <v>41000</v>
      </c>
      <c r="E12" s="51">
        <v>0</v>
      </c>
      <c r="F12" s="51">
        <f t="shared" si="0"/>
        <v>41000</v>
      </c>
    </row>
    <row r="13" spans="1:6" ht="42" customHeight="1">
      <c r="A13" s="47" t="s">
        <v>206</v>
      </c>
      <c r="B13" s="50" t="s">
        <v>137</v>
      </c>
      <c r="C13" s="60" t="s">
        <v>205</v>
      </c>
      <c r="D13" s="51">
        <v>176300</v>
      </c>
      <c r="E13" s="51">
        <v>12761.59</v>
      </c>
      <c r="F13" s="51">
        <f t="shared" si="0"/>
        <v>163538.41</v>
      </c>
    </row>
    <row r="14" spans="1:6" ht="69" customHeight="1">
      <c r="A14" s="64" t="s">
        <v>209</v>
      </c>
      <c r="B14" s="50" t="s">
        <v>137</v>
      </c>
      <c r="C14" s="60" t="s">
        <v>210</v>
      </c>
      <c r="D14" s="51">
        <f>SUM(D15)</f>
        <v>5300</v>
      </c>
      <c r="E14" s="51">
        <f>SUM(E15)</f>
        <v>0</v>
      </c>
      <c r="F14" s="51">
        <f>SUM(D14-E14)</f>
        <v>5300</v>
      </c>
    </row>
    <row r="15" spans="1:6" ht="25.5">
      <c r="A15" s="47" t="s">
        <v>330</v>
      </c>
      <c r="B15" s="50" t="s">
        <v>137</v>
      </c>
      <c r="C15" s="60" t="s">
        <v>211</v>
      </c>
      <c r="D15" s="51">
        <v>5300</v>
      </c>
      <c r="E15" s="51">
        <v>0</v>
      </c>
      <c r="F15" s="51">
        <f t="shared" si="0"/>
        <v>5300</v>
      </c>
    </row>
    <row r="16" spans="1:6" ht="51">
      <c r="A16" s="49" t="s">
        <v>93</v>
      </c>
      <c r="B16" s="50" t="s">
        <v>137</v>
      </c>
      <c r="C16" s="60" t="s">
        <v>212</v>
      </c>
      <c r="D16" s="51">
        <f>SUM(D17+D32)</f>
        <v>3413700</v>
      </c>
      <c r="E16" s="51">
        <f>SUM(E17+E32)</f>
        <v>357134.62</v>
      </c>
      <c r="F16" s="51">
        <f t="shared" si="0"/>
        <v>3056565.38</v>
      </c>
    </row>
    <row r="17" spans="1:6" ht="51">
      <c r="A17" s="47" t="s">
        <v>328</v>
      </c>
      <c r="B17" s="50" t="s">
        <v>137</v>
      </c>
      <c r="C17" s="60" t="s">
        <v>213</v>
      </c>
      <c r="D17" s="51">
        <f>SUM(D18+D22+D28+D27+D30)</f>
        <v>3413500</v>
      </c>
      <c r="E17" s="51">
        <f>SUM(E18+E22+E28+E27+E30)</f>
        <v>357134.62</v>
      </c>
      <c r="F17" s="51">
        <f t="shared" si="0"/>
        <v>3056365.38</v>
      </c>
    </row>
    <row r="18" spans="1:6" ht="76.5">
      <c r="A18" s="64" t="s">
        <v>208</v>
      </c>
      <c r="B18" s="50" t="s">
        <v>137</v>
      </c>
      <c r="C18" s="60" t="s">
        <v>215</v>
      </c>
      <c r="D18" s="51">
        <f>SUM(D19:D21)</f>
        <v>2817900</v>
      </c>
      <c r="E18" s="51">
        <f>SUM(E19:E21)</f>
        <v>298734.63</v>
      </c>
      <c r="F18" s="51">
        <f>SUM(D18-E18)</f>
        <v>2519165.37</v>
      </c>
    </row>
    <row r="19" spans="1:6" ht="25.5">
      <c r="A19" s="47" t="s">
        <v>204</v>
      </c>
      <c r="B19" s="50" t="s">
        <v>137</v>
      </c>
      <c r="C19" s="60" t="s">
        <v>214</v>
      </c>
      <c r="D19" s="51">
        <v>2031100</v>
      </c>
      <c r="E19" s="51">
        <v>252255</v>
      </c>
      <c r="F19" s="51">
        <f t="shared" si="0"/>
        <v>1778845</v>
      </c>
    </row>
    <row r="20" spans="1:6" ht="38.25">
      <c r="A20" s="47" t="s">
        <v>329</v>
      </c>
      <c r="B20" s="50" t="s">
        <v>137</v>
      </c>
      <c r="C20" s="60" t="s">
        <v>216</v>
      </c>
      <c r="D20" s="51">
        <v>173400</v>
      </c>
      <c r="E20" s="51">
        <v>0</v>
      </c>
      <c r="F20" s="51">
        <f aca="true" t="shared" si="1" ref="F20:F29">SUM(D20-E20)</f>
        <v>173400</v>
      </c>
    </row>
    <row r="21" spans="1:6" ht="51">
      <c r="A21" s="47" t="s">
        <v>206</v>
      </c>
      <c r="B21" s="50" t="s">
        <v>137</v>
      </c>
      <c r="C21" s="60" t="s">
        <v>217</v>
      </c>
      <c r="D21" s="51">
        <v>613400</v>
      </c>
      <c r="E21" s="51">
        <v>46479.63</v>
      </c>
      <c r="F21" s="51">
        <f t="shared" si="1"/>
        <v>566920.37</v>
      </c>
    </row>
    <row r="22" spans="1:6" ht="63.75">
      <c r="A22" s="64" t="s">
        <v>209</v>
      </c>
      <c r="B22" s="50" t="s">
        <v>137</v>
      </c>
      <c r="C22" s="60" t="s">
        <v>66</v>
      </c>
      <c r="D22" s="51">
        <f>SUM(D23:D26)</f>
        <v>574000</v>
      </c>
      <c r="E22" s="51">
        <f>SUM(E23:E26)</f>
        <v>58399.99</v>
      </c>
      <c r="F22" s="51">
        <f t="shared" si="1"/>
        <v>515600.01</v>
      </c>
    </row>
    <row r="23" spans="1:6" ht="38.25">
      <c r="A23" s="47" t="s">
        <v>329</v>
      </c>
      <c r="B23" s="50" t="s">
        <v>137</v>
      </c>
      <c r="C23" s="60" t="s">
        <v>65</v>
      </c>
      <c r="D23" s="51">
        <v>5000</v>
      </c>
      <c r="E23" s="51">
        <v>0</v>
      </c>
      <c r="F23" s="51">
        <f t="shared" si="1"/>
        <v>5000</v>
      </c>
    </row>
    <row r="24" spans="1:6" ht="25.5">
      <c r="A24" s="47" t="s">
        <v>330</v>
      </c>
      <c r="B24" s="50" t="s">
        <v>137</v>
      </c>
      <c r="C24" s="60" t="s">
        <v>308</v>
      </c>
      <c r="D24" s="51">
        <v>554300</v>
      </c>
      <c r="E24" s="51">
        <v>57632.52</v>
      </c>
      <c r="F24" s="51">
        <f t="shared" si="1"/>
        <v>496667.48</v>
      </c>
    </row>
    <row r="25" spans="1:6" ht="12.75">
      <c r="A25" s="47" t="s">
        <v>309</v>
      </c>
      <c r="B25" s="50" t="s">
        <v>137</v>
      </c>
      <c r="C25" s="60" t="s">
        <v>310</v>
      </c>
      <c r="D25" s="51">
        <v>3700</v>
      </c>
      <c r="E25" s="51">
        <v>767.47</v>
      </c>
      <c r="F25" s="51">
        <f t="shared" si="1"/>
        <v>2932.5299999999997</v>
      </c>
    </row>
    <row r="26" spans="1:6" ht="12.75">
      <c r="A26" s="47" t="s">
        <v>319</v>
      </c>
      <c r="B26" s="50" t="s">
        <v>137</v>
      </c>
      <c r="C26" s="60" t="s">
        <v>393</v>
      </c>
      <c r="D26" s="51">
        <v>11000</v>
      </c>
      <c r="E26" s="51">
        <v>0</v>
      </c>
      <c r="F26" s="51">
        <f t="shared" si="1"/>
        <v>11000</v>
      </c>
    </row>
    <row r="27" spans="1:6" ht="25.5">
      <c r="A27" s="47" t="s">
        <v>348</v>
      </c>
      <c r="B27" s="50" t="s">
        <v>137</v>
      </c>
      <c r="C27" s="60" t="s">
        <v>347</v>
      </c>
      <c r="D27" s="51">
        <v>0</v>
      </c>
      <c r="E27" s="51">
        <v>0</v>
      </c>
      <c r="F27" s="51">
        <f t="shared" si="1"/>
        <v>0</v>
      </c>
    </row>
    <row r="28" spans="1:6" ht="63.75">
      <c r="A28" s="47" t="s">
        <v>331</v>
      </c>
      <c r="B28" s="50" t="s">
        <v>137</v>
      </c>
      <c r="C28" s="60" t="s">
        <v>311</v>
      </c>
      <c r="D28" s="51">
        <f>SUM(D29)</f>
        <v>21000</v>
      </c>
      <c r="E28" s="51">
        <f>SUM(E29)</f>
        <v>0</v>
      </c>
      <c r="F28" s="51">
        <f t="shared" si="1"/>
        <v>21000</v>
      </c>
    </row>
    <row r="29" spans="1:6" ht="25.5">
      <c r="A29" s="47" t="s">
        <v>330</v>
      </c>
      <c r="B29" s="50" t="s">
        <v>137</v>
      </c>
      <c r="C29" s="60" t="s">
        <v>312</v>
      </c>
      <c r="D29" s="51">
        <v>21000</v>
      </c>
      <c r="E29" s="51">
        <v>0</v>
      </c>
      <c r="F29" s="51">
        <f t="shared" si="1"/>
        <v>21000</v>
      </c>
    </row>
    <row r="30" spans="1:6" ht="69.75" customHeight="1">
      <c r="A30" s="47" t="s">
        <v>257</v>
      </c>
      <c r="B30" s="50" t="s">
        <v>137</v>
      </c>
      <c r="C30" s="60" t="s">
        <v>68</v>
      </c>
      <c r="D30" s="51">
        <f>SUM(D31)</f>
        <v>600</v>
      </c>
      <c r="E30" s="51">
        <f>SUM(E31)</f>
        <v>0</v>
      </c>
      <c r="F30" s="51">
        <f>SUM(F31)</f>
        <v>-600</v>
      </c>
    </row>
    <row r="31" spans="1:6" ht="12.75">
      <c r="A31" s="47" t="s">
        <v>134</v>
      </c>
      <c r="B31" s="50" t="s">
        <v>137</v>
      </c>
      <c r="C31" s="60" t="s">
        <v>67</v>
      </c>
      <c r="D31" s="51">
        <v>600</v>
      </c>
      <c r="E31" s="51">
        <v>0</v>
      </c>
      <c r="F31" s="51">
        <f>SUM(E31-D31)</f>
        <v>-600</v>
      </c>
    </row>
    <row r="32" spans="1:6" ht="21" customHeight="1">
      <c r="A32" s="47" t="s">
        <v>258</v>
      </c>
      <c r="B32" s="50">
        <v>200</v>
      </c>
      <c r="C32" s="60" t="s">
        <v>313</v>
      </c>
      <c r="D32" s="51">
        <f>SUM(D33)</f>
        <v>200</v>
      </c>
      <c r="E32" s="51">
        <f>SUM(E33)</f>
        <v>0</v>
      </c>
      <c r="F32" s="51">
        <f>SUM(F33)</f>
        <v>200</v>
      </c>
    </row>
    <row r="33" spans="1:6" ht="122.25" customHeight="1">
      <c r="A33" s="65" t="s">
        <v>259</v>
      </c>
      <c r="B33" s="50" t="s">
        <v>137</v>
      </c>
      <c r="C33" s="60" t="s">
        <v>70</v>
      </c>
      <c r="D33" s="51">
        <v>200</v>
      </c>
      <c r="E33" s="51">
        <f>SUM(E34)</f>
        <v>0</v>
      </c>
      <c r="F33" s="51">
        <f aca="true" t="shared" si="2" ref="F33:F42">SUM(D33-E33)</f>
        <v>200</v>
      </c>
    </row>
    <row r="34" spans="1:6" ht="28.5" customHeight="1">
      <c r="A34" s="47" t="s">
        <v>330</v>
      </c>
      <c r="B34" s="50" t="s">
        <v>137</v>
      </c>
      <c r="C34" s="60" t="s">
        <v>69</v>
      </c>
      <c r="D34" s="51">
        <v>200</v>
      </c>
      <c r="E34" s="51">
        <v>0</v>
      </c>
      <c r="F34" s="51">
        <f t="shared" si="2"/>
        <v>200</v>
      </c>
    </row>
    <row r="35" spans="1:6" ht="12.75">
      <c r="A35" s="49" t="s">
        <v>187</v>
      </c>
      <c r="B35" s="50" t="s">
        <v>137</v>
      </c>
      <c r="C35" s="60" t="s">
        <v>314</v>
      </c>
      <c r="D35" s="51">
        <f>SUM(D36+D40)</f>
        <v>310000</v>
      </c>
      <c r="E35" s="51">
        <f>SUM(E36+E40)</f>
        <v>23178.85</v>
      </c>
      <c r="F35" s="51">
        <f t="shared" si="2"/>
        <v>286821.15</v>
      </c>
    </row>
    <row r="36" spans="1:6" ht="51">
      <c r="A36" s="47" t="s">
        <v>345</v>
      </c>
      <c r="B36" s="50" t="s">
        <v>137</v>
      </c>
      <c r="C36" s="60" t="s">
        <v>315</v>
      </c>
      <c r="D36" s="51">
        <f>SUM(D37+D38+D39)</f>
        <v>110000</v>
      </c>
      <c r="E36" s="51">
        <f>SUM(E37+E38+E39)</f>
        <v>23178.85</v>
      </c>
      <c r="F36" s="51">
        <f t="shared" si="2"/>
        <v>86821.15</v>
      </c>
    </row>
    <row r="37" spans="1:6" ht="25.5">
      <c r="A37" s="47" t="s">
        <v>330</v>
      </c>
      <c r="B37" s="50" t="s">
        <v>137</v>
      </c>
      <c r="C37" s="60" t="s">
        <v>316</v>
      </c>
      <c r="D37" s="51">
        <v>3000</v>
      </c>
      <c r="E37" s="51">
        <v>0</v>
      </c>
      <c r="F37" s="51">
        <f t="shared" si="2"/>
        <v>3000</v>
      </c>
    </row>
    <row r="38" spans="1:6" ht="16.5" customHeight="1">
      <c r="A38" s="47" t="s">
        <v>319</v>
      </c>
      <c r="B38" s="50" t="s">
        <v>137</v>
      </c>
      <c r="C38" s="60" t="s">
        <v>318</v>
      </c>
      <c r="D38" s="51">
        <v>10000</v>
      </c>
      <c r="E38" s="51">
        <v>0</v>
      </c>
      <c r="F38" s="51">
        <f t="shared" si="2"/>
        <v>10000</v>
      </c>
    </row>
    <row r="39" spans="1:6" ht="27.75" customHeight="1">
      <c r="A39" s="47" t="s">
        <v>330</v>
      </c>
      <c r="B39" s="50" t="s">
        <v>137</v>
      </c>
      <c r="C39" s="60" t="s">
        <v>346</v>
      </c>
      <c r="D39" s="51">
        <v>97000</v>
      </c>
      <c r="E39" s="51">
        <v>23178.85</v>
      </c>
      <c r="F39" s="51">
        <f t="shared" si="2"/>
        <v>73821.15</v>
      </c>
    </row>
    <row r="40" spans="1:6" ht="18" customHeight="1">
      <c r="A40" s="61" t="s">
        <v>258</v>
      </c>
      <c r="B40" s="50" t="s">
        <v>137</v>
      </c>
      <c r="C40" s="60" t="s">
        <v>317</v>
      </c>
      <c r="D40" s="51">
        <f>SUM(D41)</f>
        <v>200000</v>
      </c>
      <c r="E40" s="51">
        <f>SUM(E41)</f>
        <v>0</v>
      </c>
      <c r="F40" s="51">
        <f t="shared" si="2"/>
        <v>200000</v>
      </c>
    </row>
    <row r="41" spans="1:6" ht="76.5">
      <c r="A41" s="47" t="s">
        <v>260</v>
      </c>
      <c r="B41" s="50" t="s">
        <v>137</v>
      </c>
      <c r="C41" s="60" t="s">
        <v>320</v>
      </c>
      <c r="D41" s="51">
        <f>SUM(D42)</f>
        <v>200000</v>
      </c>
      <c r="E41" s="51">
        <f>SUM(E42)</f>
        <v>0</v>
      </c>
      <c r="F41" s="51">
        <f t="shared" si="2"/>
        <v>200000</v>
      </c>
    </row>
    <row r="42" spans="1:6" ht="25.5">
      <c r="A42" s="47" t="s">
        <v>330</v>
      </c>
      <c r="B42" s="50" t="s">
        <v>137</v>
      </c>
      <c r="C42" s="60" t="s">
        <v>321</v>
      </c>
      <c r="D42" s="51">
        <v>200000</v>
      </c>
      <c r="E42" s="51">
        <v>0</v>
      </c>
      <c r="F42" s="51">
        <f t="shared" si="2"/>
        <v>200000</v>
      </c>
    </row>
    <row r="43" spans="1:6" ht="12.75">
      <c r="A43" s="49" t="s">
        <v>126</v>
      </c>
      <c r="B43" s="50" t="s">
        <v>137</v>
      </c>
      <c r="C43" s="60" t="s">
        <v>123</v>
      </c>
      <c r="D43" s="51">
        <f aca="true" t="shared" si="3" ref="D43:E45">SUM(D44)</f>
        <v>173300</v>
      </c>
      <c r="E43" s="51">
        <f t="shared" si="3"/>
        <v>19481.48</v>
      </c>
      <c r="F43" s="51">
        <f aca="true" t="shared" si="4" ref="F43:F58">SUM(D43-E43)</f>
        <v>153818.52</v>
      </c>
    </row>
    <row r="44" spans="1:6" ht="12.75">
      <c r="A44" s="47" t="s">
        <v>130</v>
      </c>
      <c r="B44" s="50" t="s">
        <v>137</v>
      </c>
      <c r="C44" s="60" t="s">
        <v>124</v>
      </c>
      <c r="D44" s="51">
        <f t="shared" si="3"/>
        <v>173300</v>
      </c>
      <c r="E44" s="51">
        <f t="shared" si="3"/>
        <v>19481.48</v>
      </c>
      <c r="F44" s="51">
        <f t="shared" si="4"/>
        <v>153818.52</v>
      </c>
    </row>
    <row r="45" spans="1:6" ht="12.75">
      <c r="A45" s="61" t="s">
        <v>258</v>
      </c>
      <c r="B45" s="50" t="s">
        <v>137</v>
      </c>
      <c r="C45" s="60" t="s">
        <v>322</v>
      </c>
      <c r="D45" s="51">
        <f t="shared" si="3"/>
        <v>173300</v>
      </c>
      <c r="E45" s="51">
        <f t="shared" si="3"/>
        <v>19481.48</v>
      </c>
      <c r="F45" s="51">
        <f t="shared" si="4"/>
        <v>153818.52</v>
      </c>
    </row>
    <row r="46" spans="1:6" ht="63.75">
      <c r="A46" s="47" t="s">
        <v>261</v>
      </c>
      <c r="B46" s="50" t="s">
        <v>137</v>
      </c>
      <c r="C46" s="60" t="s">
        <v>339</v>
      </c>
      <c r="D46" s="51">
        <f>SUM(D47+D48)</f>
        <v>173300</v>
      </c>
      <c r="E46" s="51">
        <f>SUM(E47+E48)</f>
        <v>19481.48</v>
      </c>
      <c r="F46" s="51">
        <f t="shared" si="4"/>
        <v>153818.52</v>
      </c>
    </row>
    <row r="47" spans="1:6" ht="25.5">
      <c r="A47" s="47" t="s">
        <v>204</v>
      </c>
      <c r="B47" s="50" t="s">
        <v>137</v>
      </c>
      <c r="C47" s="60" t="s">
        <v>340</v>
      </c>
      <c r="D47" s="51">
        <v>133100</v>
      </c>
      <c r="E47" s="51">
        <v>16617</v>
      </c>
      <c r="F47" s="51">
        <f t="shared" si="4"/>
        <v>116483</v>
      </c>
    </row>
    <row r="48" spans="1:6" ht="44.25" customHeight="1">
      <c r="A48" s="47" t="s">
        <v>206</v>
      </c>
      <c r="B48" s="50" t="s">
        <v>137</v>
      </c>
      <c r="C48" s="60" t="s">
        <v>341</v>
      </c>
      <c r="D48" s="51">
        <v>40200</v>
      </c>
      <c r="E48" s="51">
        <v>2864.48</v>
      </c>
      <c r="F48" s="51">
        <f t="shared" si="4"/>
        <v>37335.52</v>
      </c>
    </row>
    <row r="49" spans="1:6" ht="25.5">
      <c r="A49" s="47" t="s">
        <v>138</v>
      </c>
      <c r="B49" s="50" t="s">
        <v>137</v>
      </c>
      <c r="C49" s="60" t="s">
        <v>323</v>
      </c>
      <c r="D49" s="51">
        <f>SUM(D50)</f>
        <v>59000</v>
      </c>
      <c r="E49" s="58">
        <f>SUM(E50)</f>
        <v>1818</v>
      </c>
      <c r="F49" s="51">
        <f t="shared" si="4"/>
        <v>57182</v>
      </c>
    </row>
    <row r="50" spans="1:6" ht="38.25">
      <c r="A50" s="47" t="s">
        <v>19</v>
      </c>
      <c r="B50" s="50" t="s">
        <v>137</v>
      </c>
      <c r="C50" s="60" t="s">
        <v>324</v>
      </c>
      <c r="D50" s="51">
        <f>SUM(D51+D56+D59+D62+D65+D70+D75)</f>
        <v>59000</v>
      </c>
      <c r="E50" s="51">
        <f>SUM(E51+E56+E59+E62+E65+E70+E75)</f>
        <v>1818</v>
      </c>
      <c r="F50" s="51">
        <f t="shared" si="4"/>
        <v>57182</v>
      </c>
    </row>
    <row r="51" spans="1:6" ht="51">
      <c r="A51" s="47" t="s">
        <v>349</v>
      </c>
      <c r="B51" s="50" t="s">
        <v>137</v>
      </c>
      <c r="C51" s="60" t="s">
        <v>325</v>
      </c>
      <c r="D51" s="51">
        <f>SUM(D52+D54)</f>
        <v>20400</v>
      </c>
      <c r="E51" s="58">
        <f>SUM(E52+T54)</f>
        <v>0</v>
      </c>
      <c r="F51" s="51">
        <f t="shared" si="4"/>
        <v>20400</v>
      </c>
    </row>
    <row r="52" spans="1:6" ht="105.75" customHeight="1">
      <c r="A52" s="47" t="s">
        <v>350</v>
      </c>
      <c r="B52" s="50" t="s">
        <v>137</v>
      </c>
      <c r="C52" s="60" t="s">
        <v>326</v>
      </c>
      <c r="D52" s="51">
        <f>SUM(D53)</f>
        <v>5000</v>
      </c>
      <c r="E52" s="58">
        <f>SUM(E53+E54)</f>
        <v>0</v>
      </c>
      <c r="F52" s="51">
        <f t="shared" si="4"/>
        <v>5000</v>
      </c>
    </row>
    <row r="53" spans="1:6" ht="25.5">
      <c r="A53" s="47" t="s">
        <v>332</v>
      </c>
      <c r="B53" s="50" t="s">
        <v>137</v>
      </c>
      <c r="C53" s="60" t="s">
        <v>410</v>
      </c>
      <c r="D53" s="51">
        <v>5000</v>
      </c>
      <c r="E53" s="58">
        <v>0</v>
      </c>
      <c r="F53" s="51">
        <f t="shared" si="4"/>
        <v>5000</v>
      </c>
    </row>
    <row r="54" spans="1:6" ht="89.25">
      <c r="A54" s="47" t="s">
        <v>359</v>
      </c>
      <c r="B54" s="50" t="s">
        <v>137</v>
      </c>
      <c r="C54" s="60" t="s">
        <v>357</v>
      </c>
      <c r="D54" s="51">
        <f>SUM(D55)</f>
        <v>15400</v>
      </c>
      <c r="E54" s="58">
        <f>SUM(E55)</f>
        <v>0</v>
      </c>
      <c r="F54" s="51">
        <f t="shared" si="4"/>
        <v>15400</v>
      </c>
    </row>
    <row r="55" spans="1:6" ht="25.5">
      <c r="A55" s="47" t="s">
        <v>332</v>
      </c>
      <c r="B55" s="50" t="s">
        <v>137</v>
      </c>
      <c r="C55" s="60" t="s">
        <v>358</v>
      </c>
      <c r="D55" s="51">
        <v>15400</v>
      </c>
      <c r="E55" s="58">
        <v>0</v>
      </c>
      <c r="F55" s="51">
        <f t="shared" si="4"/>
        <v>15400</v>
      </c>
    </row>
    <row r="56" spans="1:6" ht="63.75">
      <c r="A56" s="47" t="s">
        <v>352</v>
      </c>
      <c r="B56" s="50" t="s">
        <v>137</v>
      </c>
      <c r="C56" s="60" t="s">
        <v>327</v>
      </c>
      <c r="D56" s="51">
        <f>SUM(D57)</f>
        <v>200</v>
      </c>
      <c r="E56" s="58">
        <f>SUM(E57)</f>
        <v>0</v>
      </c>
      <c r="F56" s="51">
        <f t="shared" si="4"/>
        <v>200</v>
      </c>
    </row>
    <row r="57" spans="1:6" ht="102">
      <c r="A57" s="47" t="s">
        <v>353</v>
      </c>
      <c r="B57" s="50" t="s">
        <v>137</v>
      </c>
      <c r="C57" s="60" t="s">
        <v>351</v>
      </c>
      <c r="D57" s="51">
        <f aca="true" t="shared" si="5" ref="D57:E60">SUM(D58)</f>
        <v>200</v>
      </c>
      <c r="E57" s="58">
        <f t="shared" si="5"/>
        <v>0</v>
      </c>
      <c r="F57" s="51">
        <f t="shared" si="4"/>
        <v>200</v>
      </c>
    </row>
    <row r="58" spans="1:6" ht="25.5">
      <c r="A58" s="47" t="s">
        <v>332</v>
      </c>
      <c r="B58" s="50" t="s">
        <v>137</v>
      </c>
      <c r="C58" s="60" t="s">
        <v>16</v>
      </c>
      <c r="D58" s="51">
        <v>200</v>
      </c>
      <c r="E58" s="58">
        <v>0</v>
      </c>
      <c r="F58" s="51">
        <f t="shared" si="4"/>
        <v>200</v>
      </c>
    </row>
    <row r="59" spans="1:6" ht="51">
      <c r="A59" s="47" t="s">
        <v>354</v>
      </c>
      <c r="B59" s="50" t="s">
        <v>137</v>
      </c>
      <c r="C59" s="60" t="s">
        <v>333</v>
      </c>
      <c r="D59" s="51">
        <f>SUM(D60)</f>
        <v>200</v>
      </c>
      <c r="E59" s="58">
        <f>SUM(E60)</f>
        <v>0</v>
      </c>
      <c r="F59" s="51">
        <f aca="true" t="shared" si="6" ref="F59:F74">SUM(D59-E59)</f>
        <v>200</v>
      </c>
    </row>
    <row r="60" spans="1:6" ht="114.75">
      <c r="A60" s="47" t="s">
        <v>355</v>
      </c>
      <c r="B60" s="50" t="s">
        <v>137</v>
      </c>
      <c r="C60" s="60" t="s">
        <v>15</v>
      </c>
      <c r="D60" s="51">
        <f t="shared" si="5"/>
        <v>200</v>
      </c>
      <c r="E60" s="58">
        <f t="shared" si="5"/>
        <v>0</v>
      </c>
      <c r="F60" s="51">
        <f t="shared" si="6"/>
        <v>200</v>
      </c>
    </row>
    <row r="61" spans="1:6" ht="25.5">
      <c r="A61" s="47" t="s">
        <v>332</v>
      </c>
      <c r="B61" s="50" t="s">
        <v>137</v>
      </c>
      <c r="C61" s="60" t="s">
        <v>14</v>
      </c>
      <c r="D61" s="51">
        <v>200</v>
      </c>
      <c r="E61" s="58">
        <v>0</v>
      </c>
      <c r="F61" s="51">
        <f t="shared" si="6"/>
        <v>200</v>
      </c>
    </row>
    <row r="62" spans="1:6" ht="63.75">
      <c r="A62" s="47" t="s">
        <v>335</v>
      </c>
      <c r="B62" s="50" t="s">
        <v>137</v>
      </c>
      <c r="C62" s="60" t="s">
        <v>334</v>
      </c>
      <c r="D62" s="51">
        <f>SUM(D63)</f>
        <v>200</v>
      </c>
      <c r="E62" s="58">
        <f>SUM(E63)</f>
        <v>0</v>
      </c>
      <c r="F62" s="51">
        <f t="shared" si="6"/>
        <v>200</v>
      </c>
    </row>
    <row r="63" spans="1:6" ht="102">
      <c r="A63" s="47" t="s">
        <v>356</v>
      </c>
      <c r="B63" s="50" t="s">
        <v>137</v>
      </c>
      <c r="C63" s="60" t="s">
        <v>411</v>
      </c>
      <c r="D63" s="51">
        <f>SUM(D64)</f>
        <v>200</v>
      </c>
      <c r="E63" s="58">
        <f>SUM(E64)</f>
        <v>0</v>
      </c>
      <c r="F63" s="51">
        <f t="shared" si="6"/>
        <v>200</v>
      </c>
    </row>
    <row r="64" spans="1:6" ht="25.5">
      <c r="A64" s="47" t="s">
        <v>332</v>
      </c>
      <c r="B64" s="50" t="s">
        <v>137</v>
      </c>
      <c r="C64" s="60" t="s">
        <v>412</v>
      </c>
      <c r="D64" s="51">
        <v>200</v>
      </c>
      <c r="E64" s="58">
        <v>0</v>
      </c>
      <c r="F64" s="51">
        <f t="shared" si="6"/>
        <v>200</v>
      </c>
    </row>
    <row r="65" spans="1:6" ht="63.75">
      <c r="A65" s="47" t="s">
        <v>336</v>
      </c>
      <c r="B65" s="50" t="s">
        <v>137</v>
      </c>
      <c r="C65" s="60" t="s">
        <v>337</v>
      </c>
      <c r="D65" s="51">
        <f>SUM(D66+D69)</f>
        <v>10100</v>
      </c>
      <c r="E65" s="58">
        <f>SUM(E66+E69)</f>
        <v>1818</v>
      </c>
      <c r="F65" s="51">
        <f t="shared" si="6"/>
        <v>8282</v>
      </c>
    </row>
    <row r="66" spans="1:6" ht="76.5">
      <c r="A66" s="47" t="s">
        <v>338</v>
      </c>
      <c r="B66" s="50" t="s">
        <v>137</v>
      </c>
      <c r="C66" s="60" t="s">
        <v>360</v>
      </c>
      <c r="D66" s="51">
        <f>SUM(D68+D67)</f>
        <v>3800</v>
      </c>
      <c r="E66" s="58">
        <f>SUM(E68+E67)</f>
        <v>936</v>
      </c>
      <c r="F66" s="51">
        <f t="shared" si="6"/>
        <v>2864</v>
      </c>
    </row>
    <row r="67" spans="1:6" ht="25.5">
      <c r="A67" s="47" t="s">
        <v>332</v>
      </c>
      <c r="B67" s="50" t="s">
        <v>137</v>
      </c>
      <c r="C67" s="60" t="s">
        <v>398</v>
      </c>
      <c r="D67" s="51">
        <v>0</v>
      </c>
      <c r="E67" s="58">
        <v>0</v>
      </c>
      <c r="F67" s="51">
        <f t="shared" si="6"/>
        <v>0</v>
      </c>
    </row>
    <row r="68" spans="1:6" ht="12.75">
      <c r="A68" s="47" t="s">
        <v>309</v>
      </c>
      <c r="B68" s="50" t="s">
        <v>137</v>
      </c>
      <c r="C68" s="60" t="s">
        <v>361</v>
      </c>
      <c r="D68" s="51">
        <v>3800</v>
      </c>
      <c r="E68" s="58">
        <v>936</v>
      </c>
      <c r="F68" s="51">
        <f t="shared" si="6"/>
        <v>2864</v>
      </c>
    </row>
    <row r="69" spans="1:6" ht="25.5">
      <c r="A69" s="47" t="s">
        <v>348</v>
      </c>
      <c r="B69" s="50" t="s">
        <v>137</v>
      </c>
      <c r="C69" s="60" t="s">
        <v>362</v>
      </c>
      <c r="D69" s="51">
        <v>6300</v>
      </c>
      <c r="E69" s="58">
        <v>882</v>
      </c>
      <c r="F69" s="51">
        <f t="shared" si="6"/>
        <v>5418</v>
      </c>
    </row>
    <row r="70" spans="1:6" ht="63.75">
      <c r="A70" s="47" t="s">
        <v>342</v>
      </c>
      <c r="B70" s="50" t="s">
        <v>137</v>
      </c>
      <c r="C70" s="60" t="s">
        <v>13</v>
      </c>
      <c r="D70" s="51">
        <f>SUM(D71+D73)</f>
        <v>26900</v>
      </c>
      <c r="E70" s="51">
        <f>SUM(E71+E73)</f>
        <v>0</v>
      </c>
      <c r="F70" s="51">
        <f t="shared" si="6"/>
        <v>26900</v>
      </c>
    </row>
    <row r="71" spans="1:6" ht="89.25">
      <c r="A71" s="47" t="s">
        <v>0</v>
      </c>
      <c r="B71" s="50" t="s">
        <v>137</v>
      </c>
      <c r="C71" s="60" t="s">
        <v>363</v>
      </c>
      <c r="D71" s="51">
        <f>SUM(D72)</f>
        <v>6900</v>
      </c>
      <c r="E71" s="58">
        <f>SUM(E72)</f>
        <v>0</v>
      </c>
      <c r="F71" s="51">
        <f t="shared" si="6"/>
        <v>6900</v>
      </c>
    </row>
    <row r="72" spans="1:6" ht="25.5">
      <c r="A72" s="47" t="s">
        <v>332</v>
      </c>
      <c r="B72" s="50" t="s">
        <v>137</v>
      </c>
      <c r="C72" s="60" t="s">
        <v>364</v>
      </c>
      <c r="D72" s="51">
        <v>6900</v>
      </c>
      <c r="E72" s="58">
        <v>0</v>
      </c>
      <c r="F72" s="51">
        <f t="shared" si="6"/>
        <v>6900</v>
      </c>
    </row>
    <row r="73" spans="1:8" ht="102">
      <c r="A73" s="47" t="s">
        <v>365</v>
      </c>
      <c r="B73" s="50" t="s">
        <v>137</v>
      </c>
      <c r="C73" s="60" t="s">
        <v>413</v>
      </c>
      <c r="D73" s="51">
        <f>SUM(D74)</f>
        <v>20000</v>
      </c>
      <c r="E73" s="58">
        <f>SUM(E74)</f>
        <v>0</v>
      </c>
      <c r="F73" s="51">
        <f t="shared" si="6"/>
        <v>20000</v>
      </c>
      <c r="H73" s="47"/>
    </row>
    <row r="74" spans="1:6" ht="25.5">
      <c r="A74" s="47" t="s">
        <v>332</v>
      </c>
      <c r="B74" s="50" t="s">
        <v>137</v>
      </c>
      <c r="C74" s="60" t="s">
        <v>414</v>
      </c>
      <c r="D74" s="51">
        <v>20000</v>
      </c>
      <c r="E74" s="58">
        <v>0</v>
      </c>
      <c r="F74" s="51">
        <f t="shared" si="6"/>
        <v>20000</v>
      </c>
    </row>
    <row r="75" spans="1:6" ht="63.75">
      <c r="A75" s="47" t="s">
        <v>17</v>
      </c>
      <c r="B75" s="50" t="s">
        <v>137</v>
      </c>
      <c r="C75" s="60" t="s">
        <v>79</v>
      </c>
      <c r="D75" s="51">
        <f>SUM(D76)</f>
        <v>1000</v>
      </c>
      <c r="E75" s="58">
        <f>SUM(E76)</f>
        <v>0</v>
      </c>
      <c r="F75" s="51">
        <f aca="true" t="shared" si="7" ref="F75:F82">SUM(D75-E75)</f>
        <v>1000</v>
      </c>
    </row>
    <row r="76" spans="1:6" ht="76.5">
      <c r="A76" s="47" t="s">
        <v>18</v>
      </c>
      <c r="B76" s="50" t="s">
        <v>137</v>
      </c>
      <c r="C76" s="60" t="s">
        <v>366</v>
      </c>
      <c r="D76" s="51">
        <f>SUM(D77)</f>
        <v>1000</v>
      </c>
      <c r="E76" s="58">
        <f>SUM(E77)</f>
        <v>0</v>
      </c>
      <c r="F76" s="51">
        <f t="shared" si="7"/>
        <v>1000</v>
      </c>
    </row>
    <row r="77" spans="1:6" ht="25.5">
      <c r="A77" s="47" t="s">
        <v>332</v>
      </c>
      <c r="B77" s="50" t="s">
        <v>137</v>
      </c>
      <c r="C77" s="60" t="s">
        <v>367</v>
      </c>
      <c r="D77" s="51">
        <v>1000</v>
      </c>
      <c r="E77" s="58">
        <v>0</v>
      </c>
      <c r="F77" s="51">
        <f t="shared" si="7"/>
        <v>1000</v>
      </c>
    </row>
    <row r="78" spans="1:6" ht="12.75">
      <c r="A78" s="49" t="s">
        <v>131</v>
      </c>
      <c r="B78" s="50" t="s">
        <v>137</v>
      </c>
      <c r="C78" s="60" t="s">
        <v>78</v>
      </c>
      <c r="D78" s="51">
        <f aca="true" t="shared" si="8" ref="D78:E81">SUM(D79)</f>
        <v>64200</v>
      </c>
      <c r="E78" s="51">
        <f t="shared" si="8"/>
        <v>64171.56</v>
      </c>
      <c r="F78" s="51">
        <f t="shared" si="7"/>
        <v>28.44000000000233</v>
      </c>
    </row>
    <row r="79" spans="1:6" ht="12.75">
      <c r="A79" s="47" t="s">
        <v>224</v>
      </c>
      <c r="B79" s="50" t="s">
        <v>137</v>
      </c>
      <c r="C79" s="60" t="s">
        <v>77</v>
      </c>
      <c r="D79" s="51">
        <f t="shared" si="8"/>
        <v>64200</v>
      </c>
      <c r="E79" s="51">
        <f t="shared" si="8"/>
        <v>64171.56</v>
      </c>
      <c r="F79" s="51">
        <f t="shared" si="7"/>
        <v>28.44000000000233</v>
      </c>
    </row>
    <row r="80" spans="1:6" ht="12.75">
      <c r="A80" s="61" t="s">
        <v>258</v>
      </c>
      <c r="B80" s="50" t="s">
        <v>137</v>
      </c>
      <c r="C80" s="60" t="s">
        <v>418</v>
      </c>
      <c r="D80" s="51">
        <f t="shared" si="8"/>
        <v>64200</v>
      </c>
      <c r="E80" s="51">
        <f t="shared" si="8"/>
        <v>64171.56</v>
      </c>
      <c r="F80" s="51">
        <f t="shared" si="7"/>
        <v>28.44000000000233</v>
      </c>
    </row>
    <row r="81" spans="1:6" ht="78" customHeight="1">
      <c r="A81" s="47" t="s">
        <v>417</v>
      </c>
      <c r="B81" s="50" t="s">
        <v>137</v>
      </c>
      <c r="C81" s="60" t="s">
        <v>416</v>
      </c>
      <c r="D81" s="51">
        <f t="shared" si="8"/>
        <v>64200</v>
      </c>
      <c r="E81" s="51">
        <f t="shared" si="8"/>
        <v>64171.56</v>
      </c>
      <c r="F81" s="51">
        <f t="shared" si="7"/>
        <v>28.44000000000233</v>
      </c>
    </row>
    <row r="82" spans="1:6" ht="25.5">
      <c r="A82" s="47" t="s">
        <v>332</v>
      </c>
      <c r="B82" s="50" t="s">
        <v>137</v>
      </c>
      <c r="C82" s="60" t="s">
        <v>415</v>
      </c>
      <c r="D82" s="51">
        <v>64200</v>
      </c>
      <c r="E82" s="58">
        <v>64171.56</v>
      </c>
      <c r="F82" s="51">
        <f t="shared" si="7"/>
        <v>28.44000000000233</v>
      </c>
    </row>
    <row r="83" spans="1:6" ht="12.75">
      <c r="A83" s="49" t="s">
        <v>127</v>
      </c>
      <c r="B83" s="50" t="s">
        <v>137</v>
      </c>
      <c r="C83" s="60" t="s">
        <v>125</v>
      </c>
      <c r="D83" s="51">
        <f>SUM(D84+D91)</f>
        <v>2143500</v>
      </c>
      <c r="E83" s="58">
        <f>SUM(E84+E91)</f>
        <v>407150.32</v>
      </c>
      <c r="F83" s="51">
        <f aca="true" t="shared" si="9" ref="F83:F90">SUM(D83-E83)</f>
        <v>1736349.68</v>
      </c>
    </row>
    <row r="84" spans="1:6" ht="12.75">
      <c r="A84" s="49" t="s">
        <v>132</v>
      </c>
      <c r="B84" s="50" t="s">
        <v>137</v>
      </c>
      <c r="C84" s="60" t="s">
        <v>76</v>
      </c>
      <c r="D84" s="51">
        <f>SUM(D85)</f>
        <v>107500</v>
      </c>
      <c r="E84" s="51">
        <f>SUM(E85)</f>
        <v>7532.24</v>
      </c>
      <c r="F84" s="51">
        <f t="shared" si="9"/>
        <v>99967.76</v>
      </c>
    </row>
    <row r="85" spans="1:6" ht="63.75">
      <c r="A85" s="47" t="s">
        <v>375</v>
      </c>
      <c r="B85" s="50" t="s">
        <v>137</v>
      </c>
      <c r="C85" s="60" t="s">
        <v>75</v>
      </c>
      <c r="D85" s="51">
        <f>SUM(D86+D89)</f>
        <v>107500</v>
      </c>
      <c r="E85" s="51">
        <f>SUM(E86+E89)</f>
        <v>7532.24</v>
      </c>
      <c r="F85" s="51">
        <f t="shared" si="9"/>
        <v>99967.76</v>
      </c>
    </row>
    <row r="86" spans="1:6" ht="76.5">
      <c r="A86" s="61" t="s">
        <v>368</v>
      </c>
      <c r="B86" s="50">
        <v>200</v>
      </c>
      <c r="C86" s="60" t="s">
        <v>74</v>
      </c>
      <c r="D86" s="51">
        <f>SUM(D87+D88)</f>
        <v>97500</v>
      </c>
      <c r="E86" s="51">
        <f>SUM(E87+E88)</f>
        <v>6713.24</v>
      </c>
      <c r="F86" s="51">
        <f t="shared" si="9"/>
        <v>90786.76</v>
      </c>
    </row>
    <row r="87" spans="1:6" ht="31.5" customHeight="1">
      <c r="A87" s="47" t="s">
        <v>332</v>
      </c>
      <c r="B87" s="50" t="s">
        <v>137</v>
      </c>
      <c r="C87" s="60" t="s">
        <v>73</v>
      </c>
      <c r="D87" s="51">
        <v>80000</v>
      </c>
      <c r="E87" s="51">
        <v>2257.24</v>
      </c>
      <c r="F87" s="51">
        <f t="shared" si="9"/>
        <v>77742.76</v>
      </c>
    </row>
    <row r="88" spans="1:6" ht="24" customHeight="1">
      <c r="A88" s="61" t="s">
        <v>309</v>
      </c>
      <c r="B88" s="50" t="s">
        <v>137</v>
      </c>
      <c r="C88" s="60" t="s">
        <v>377</v>
      </c>
      <c r="D88" s="51">
        <v>17500</v>
      </c>
      <c r="E88" s="51">
        <v>4456</v>
      </c>
      <c r="F88" s="51">
        <f t="shared" si="9"/>
        <v>13044</v>
      </c>
    </row>
    <row r="89" spans="1:6" ht="76.5">
      <c r="A89" s="61" t="s">
        <v>369</v>
      </c>
      <c r="B89" s="50">
        <v>200</v>
      </c>
      <c r="C89" s="60" t="s">
        <v>390</v>
      </c>
      <c r="D89" s="51">
        <f>SUM(D90)</f>
        <v>10000</v>
      </c>
      <c r="E89" s="51">
        <f>SUM(E90)</f>
        <v>819</v>
      </c>
      <c r="F89" s="51">
        <f t="shared" si="9"/>
        <v>9181</v>
      </c>
    </row>
    <row r="90" spans="1:6" ht="25.5">
      <c r="A90" s="47" t="s">
        <v>223</v>
      </c>
      <c r="B90" s="50">
        <v>200</v>
      </c>
      <c r="C90" s="60" t="s">
        <v>72</v>
      </c>
      <c r="D90" s="51">
        <v>10000</v>
      </c>
      <c r="E90" s="51">
        <v>819</v>
      </c>
      <c r="F90" s="51">
        <f t="shared" si="9"/>
        <v>9181</v>
      </c>
    </row>
    <row r="91" spans="1:6" ht="12.75">
      <c r="A91" s="47" t="s">
        <v>90</v>
      </c>
      <c r="B91" s="50" t="s">
        <v>137</v>
      </c>
      <c r="C91" s="60" t="s">
        <v>151</v>
      </c>
      <c r="D91" s="51">
        <f>SUM(D92+D101+D103)</f>
        <v>2036000</v>
      </c>
      <c r="E91" s="51">
        <f>SUM(E92+E101+E103)</f>
        <v>399618.08</v>
      </c>
      <c r="F91" s="51">
        <f aca="true" t="shared" si="10" ref="F91:F100">SUM(D91-E91)</f>
        <v>1636381.92</v>
      </c>
    </row>
    <row r="92" spans="1:6" ht="63.75">
      <c r="A92" s="47" t="s">
        <v>376</v>
      </c>
      <c r="B92" s="50" t="s">
        <v>137</v>
      </c>
      <c r="C92" s="60" t="s">
        <v>150</v>
      </c>
      <c r="D92" s="51">
        <f>SUM(D93+D95+D97+D99)</f>
        <v>1982000</v>
      </c>
      <c r="E92" s="51">
        <f>SUM(E93+E95+E97+E99)</f>
        <v>395020.08</v>
      </c>
      <c r="F92" s="51">
        <f t="shared" si="10"/>
        <v>1586979.92</v>
      </c>
    </row>
    <row r="93" spans="1:6" ht="76.5">
      <c r="A93" s="61" t="s">
        <v>370</v>
      </c>
      <c r="B93" s="50" t="s">
        <v>137</v>
      </c>
      <c r="C93" s="60" t="s">
        <v>149</v>
      </c>
      <c r="D93" s="51">
        <f>SUM(D94)</f>
        <v>1745600</v>
      </c>
      <c r="E93" s="58">
        <f>SUM(E94)</f>
        <v>395020.08</v>
      </c>
      <c r="F93" s="51">
        <f t="shared" si="10"/>
        <v>1350579.92</v>
      </c>
    </row>
    <row r="94" spans="1:6" ht="25.5">
      <c r="A94" s="47" t="s">
        <v>332</v>
      </c>
      <c r="B94" s="50" t="s">
        <v>137</v>
      </c>
      <c r="C94" s="60" t="s">
        <v>148</v>
      </c>
      <c r="D94" s="51">
        <v>1745600</v>
      </c>
      <c r="E94" s="58">
        <v>395020.08</v>
      </c>
      <c r="F94" s="51">
        <f t="shared" si="10"/>
        <v>1350579.92</v>
      </c>
    </row>
    <row r="95" spans="1:6" ht="76.5">
      <c r="A95" s="61" t="s">
        <v>371</v>
      </c>
      <c r="B95" s="50" t="s">
        <v>137</v>
      </c>
      <c r="C95" s="60" t="s">
        <v>391</v>
      </c>
      <c r="D95" s="51">
        <f>SUM(D96)</f>
        <v>10000</v>
      </c>
      <c r="E95" s="51">
        <f>SUM(E96)</f>
        <v>0</v>
      </c>
      <c r="F95" s="51">
        <f t="shared" si="10"/>
        <v>10000</v>
      </c>
    </row>
    <row r="96" spans="1:6" ht="25.5">
      <c r="A96" s="47" t="s">
        <v>332</v>
      </c>
      <c r="B96" s="50" t="s">
        <v>137</v>
      </c>
      <c r="C96" s="60" t="s">
        <v>147</v>
      </c>
      <c r="D96" s="51">
        <v>10000</v>
      </c>
      <c r="E96" s="51">
        <v>0</v>
      </c>
      <c r="F96" s="51">
        <f t="shared" si="10"/>
        <v>10000</v>
      </c>
    </row>
    <row r="97" spans="1:6" ht="89.25">
      <c r="A97" s="61" t="s">
        <v>372</v>
      </c>
      <c r="B97" s="50" t="s">
        <v>137</v>
      </c>
      <c r="C97" s="60" t="s">
        <v>146</v>
      </c>
      <c r="D97" s="51">
        <f>SUM(D98)</f>
        <v>30000</v>
      </c>
      <c r="E97" s="51">
        <f>SUM(E98)</f>
        <v>0</v>
      </c>
      <c r="F97" s="51">
        <f t="shared" si="10"/>
        <v>30000</v>
      </c>
    </row>
    <row r="98" spans="1:6" ht="25.5">
      <c r="A98" s="47" t="s">
        <v>332</v>
      </c>
      <c r="B98" s="50" t="s">
        <v>137</v>
      </c>
      <c r="C98" s="60" t="s">
        <v>145</v>
      </c>
      <c r="D98" s="51">
        <v>30000</v>
      </c>
      <c r="E98" s="51">
        <v>0</v>
      </c>
      <c r="F98" s="51">
        <f t="shared" si="10"/>
        <v>30000</v>
      </c>
    </row>
    <row r="99" spans="1:6" ht="76.5">
      <c r="A99" s="61" t="s">
        <v>373</v>
      </c>
      <c r="B99" s="50" t="s">
        <v>137</v>
      </c>
      <c r="C99" s="60" t="s">
        <v>144</v>
      </c>
      <c r="D99" s="51">
        <f>SUM(D100)</f>
        <v>196400</v>
      </c>
      <c r="E99" s="51">
        <f>SUM(E100)</f>
        <v>0</v>
      </c>
      <c r="F99" s="51">
        <f t="shared" si="10"/>
        <v>196400</v>
      </c>
    </row>
    <row r="100" spans="1:6" ht="25.5">
      <c r="A100" s="47" t="s">
        <v>332</v>
      </c>
      <c r="B100" s="50" t="s">
        <v>137</v>
      </c>
      <c r="C100" s="60" t="s">
        <v>143</v>
      </c>
      <c r="D100" s="51">
        <v>196400</v>
      </c>
      <c r="E100" s="51">
        <v>0</v>
      </c>
      <c r="F100" s="51">
        <f t="shared" si="10"/>
        <v>196400</v>
      </c>
    </row>
    <row r="101" spans="1:6" ht="76.5">
      <c r="A101" s="61" t="s">
        <v>374</v>
      </c>
      <c r="B101" s="50">
        <v>200</v>
      </c>
      <c r="C101" s="60" t="s">
        <v>142</v>
      </c>
      <c r="D101" s="51">
        <f>SUM(D102)</f>
        <v>24000</v>
      </c>
      <c r="E101" s="51">
        <f>SUM(E102)</f>
        <v>4598</v>
      </c>
      <c r="F101" s="51">
        <f>SUM(D101-E101)</f>
        <v>19402</v>
      </c>
    </row>
    <row r="102" spans="1:6" ht="25.5">
      <c r="A102" s="47" t="s">
        <v>223</v>
      </c>
      <c r="B102" s="50">
        <v>200</v>
      </c>
      <c r="C102" s="60" t="s">
        <v>141</v>
      </c>
      <c r="D102" s="51">
        <v>24000</v>
      </c>
      <c r="E102" s="51">
        <v>4598</v>
      </c>
      <c r="F102" s="51">
        <f>SUM(D102-E102)</f>
        <v>19402</v>
      </c>
    </row>
    <row r="103" spans="1:6" ht="51">
      <c r="A103" s="47" t="s">
        <v>97</v>
      </c>
      <c r="B103" s="50" t="s">
        <v>137</v>
      </c>
      <c r="C103" s="60" t="s">
        <v>140</v>
      </c>
      <c r="D103" s="51">
        <f>SUM(D104)</f>
        <v>30000</v>
      </c>
      <c r="E103" s="51">
        <f>SUM(E104)</f>
        <v>0</v>
      </c>
      <c r="F103" s="51">
        <f>SUM(D103-E103)</f>
        <v>30000</v>
      </c>
    </row>
    <row r="104" spans="1:6" ht="114.75">
      <c r="A104" s="47" t="s">
        <v>304</v>
      </c>
      <c r="B104" s="50" t="s">
        <v>137</v>
      </c>
      <c r="C104" s="60" t="s">
        <v>139</v>
      </c>
      <c r="D104" s="51">
        <f>SUM(D105)</f>
        <v>30000</v>
      </c>
      <c r="E104" s="51">
        <f>SUM(E105)</f>
        <v>0</v>
      </c>
      <c r="F104" s="51">
        <f>SUM(D104-E104)</f>
        <v>30000</v>
      </c>
    </row>
    <row r="105" spans="1:6" ht="25.5">
      <c r="A105" s="47" t="s">
        <v>332</v>
      </c>
      <c r="B105" s="50" t="s">
        <v>137</v>
      </c>
      <c r="C105" s="60" t="s">
        <v>241</v>
      </c>
      <c r="D105" s="51">
        <v>30000</v>
      </c>
      <c r="E105" s="51">
        <v>0</v>
      </c>
      <c r="F105" s="51">
        <f>SUM(D105-E105)</f>
        <v>30000</v>
      </c>
    </row>
    <row r="106" spans="1:6" ht="12.75">
      <c r="A106" s="47" t="s">
        <v>9</v>
      </c>
      <c r="B106" s="50" t="s">
        <v>137</v>
      </c>
      <c r="C106" s="60" t="s">
        <v>240</v>
      </c>
      <c r="D106" s="51">
        <f aca="true" t="shared" si="11" ref="D106:F107">SUM(D107)</f>
        <v>20000</v>
      </c>
      <c r="E106" s="51">
        <f t="shared" si="11"/>
        <v>0</v>
      </c>
      <c r="F106" s="51">
        <f t="shared" si="11"/>
        <v>20000</v>
      </c>
    </row>
    <row r="107" spans="1:6" ht="25.5">
      <c r="A107" s="47" t="s">
        <v>12</v>
      </c>
      <c r="B107" s="50" t="s">
        <v>137</v>
      </c>
      <c r="C107" s="60" t="s">
        <v>239</v>
      </c>
      <c r="D107" s="51">
        <f t="shared" si="11"/>
        <v>20000</v>
      </c>
      <c r="E107" s="51">
        <f t="shared" si="11"/>
        <v>0</v>
      </c>
      <c r="F107" s="51">
        <f t="shared" si="11"/>
        <v>20000</v>
      </c>
    </row>
    <row r="108" spans="1:6" ht="45" customHeight="1">
      <c r="A108" s="47" t="s">
        <v>378</v>
      </c>
      <c r="B108" s="50" t="s">
        <v>137</v>
      </c>
      <c r="C108" s="60" t="s">
        <v>238</v>
      </c>
      <c r="D108" s="51">
        <f>SUM(D109)</f>
        <v>20000</v>
      </c>
      <c r="E108" s="51">
        <f>SUM(E109)</f>
        <v>0</v>
      </c>
      <c r="F108" s="51">
        <f>SUM(F109)</f>
        <v>20000</v>
      </c>
    </row>
    <row r="109" spans="1:6" ht="25.5">
      <c r="A109" s="47" t="s">
        <v>330</v>
      </c>
      <c r="B109" s="50" t="s">
        <v>137</v>
      </c>
      <c r="C109" s="60" t="s">
        <v>237</v>
      </c>
      <c r="D109" s="51">
        <v>20000</v>
      </c>
      <c r="E109" s="51">
        <v>0</v>
      </c>
      <c r="F109" s="51">
        <f>SUM(D109-E109)</f>
        <v>20000</v>
      </c>
    </row>
    <row r="110" spans="1:6" ht="12.75">
      <c r="A110" s="47" t="s">
        <v>94</v>
      </c>
      <c r="B110" s="50" t="s">
        <v>137</v>
      </c>
      <c r="C110" s="60" t="s">
        <v>236</v>
      </c>
      <c r="D110" s="51">
        <f>SUM(D111)</f>
        <v>4235700</v>
      </c>
      <c r="E110" s="51">
        <f>SUM(E111)</f>
        <v>813543.72</v>
      </c>
      <c r="F110" s="51">
        <f>SUM(D110-E110)</f>
        <v>3422156.2800000003</v>
      </c>
    </row>
    <row r="111" spans="1:6" ht="12.75">
      <c r="A111" s="47" t="s">
        <v>95</v>
      </c>
      <c r="B111" s="50" t="s">
        <v>137</v>
      </c>
      <c r="C111" s="60" t="s">
        <v>235</v>
      </c>
      <c r="D111" s="51">
        <f>SUM(D112)</f>
        <v>4235700</v>
      </c>
      <c r="E111" s="51">
        <f>SUM(E112)</f>
        <v>813543.72</v>
      </c>
      <c r="F111" s="51">
        <f>SUM(D111-E111)</f>
        <v>3422156.2800000003</v>
      </c>
    </row>
    <row r="112" spans="1:6" ht="25.5">
      <c r="A112" s="47" t="s">
        <v>379</v>
      </c>
      <c r="B112" s="50" t="s">
        <v>137</v>
      </c>
      <c r="C112" s="60" t="s">
        <v>285</v>
      </c>
      <c r="D112" s="51">
        <f>SUM(D113+D121+D119)</f>
        <v>4235700</v>
      </c>
      <c r="E112" s="51">
        <f>SUM(E113+E121+E119)</f>
        <v>813543.72</v>
      </c>
      <c r="F112" s="51">
        <f>SUM(D112-E112)</f>
        <v>3422156.2800000003</v>
      </c>
    </row>
    <row r="113" spans="1:6" ht="51">
      <c r="A113" s="47" t="s">
        <v>380</v>
      </c>
      <c r="B113" s="50">
        <v>200</v>
      </c>
      <c r="C113" s="60" t="s">
        <v>286</v>
      </c>
      <c r="D113" s="51">
        <f>SUM(D114:D118)</f>
        <v>4071700</v>
      </c>
      <c r="E113" s="51">
        <f>SUM(E114:E118)</f>
        <v>783083.72</v>
      </c>
      <c r="F113" s="51">
        <f>SUM(F114:F117)</f>
        <v>3288616.2800000003</v>
      </c>
    </row>
    <row r="114" spans="1:6" ht="12.75">
      <c r="A114" s="47" t="s">
        <v>385</v>
      </c>
      <c r="B114" s="50" t="s">
        <v>137</v>
      </c>
      <c r="C114" s="60" t="s">
        <v>283</v>
      </c>
      <c r="D114" s="51">
        <v>1545100</v>
      </c>
      <c r="E114" s="51">
        <v>174491</v>
      </c>
      <c r="F114" s="51">
        <f aca="true" t="shared" si="12" ref="F114:F131">SUM(D114-E114)</f>
        <v>1370609</v>
      </c>
    </row>
    <row r="115" spans="1:6" ht="42.75" customHeight="1">
      <c r="A115" s="47" t="s">
        <v>206</v>
      </c>
      <c r="B115" s="50" t="s">
        <v>137</v>
      </c>
      <c r="C115" s="60" t="s">
        <v>284</v>
      </c>
      <c r="D115" s="51">
        <v>466600</v>
      </c>
      <c r="E115" s="51">
        <v>35465.68</v>
      </c>
      <c r="F115" s="51">
        <f t="shared" si="12"/>
        <v>431134.32</v>
      </c>
    </row>
    <row r="116" spans="1:8" ht="25.5">
      <c r="A116" s="47" t="s">
        <v>330</v>
      </c>
      <c r="B116" s="50" t="s">
        <v>137</v>
      </c>
      <c r="C116" s="60" t="s">
        <v>281</v>
      </c>
      <c r="D116" s="51">
        <v>2056100</v>
      </c>
      <c r="E116" s="51">
        <v>572593.04</v>
      </c>
      <c r="F116" s="66">
        <f t="shared" si="12"/>
        <v>1483506.96</v>
      </c>
      <c r="G116" s="67"/>
      <c r="H116" s="17"/>
    </row>
    <row r="117" spans="1:6" ht="12.75">
      <c r="A117" s="47" t="s">
        <v>309</v>
      </c>
      <c r="B117" s="50" t="s">
        <v>137</v>
      </c>
      <c r="C117" s="60" t="s">
        <v>282</v>
      </c>
      <c r="D117" s="51">
        <v>3900</v>
      </c>
      <c r="E117" s="51">
        <v>534</v>
      </c>
      <c r="F117" s="51">
        <f t="shared" si="12"/>
        <v>3366</v>
      </c>
    </row>
    <row r="118" spans="1:6" ht="12.75">
      <c r="A118" s="47" t="s">
        <v>319</v>
      </c>
      <c r="B118" s="50" t="s">
        <v>137</v>
      </c>
      <c r="C118" s="60" t="s">
        <v>394</v>
      </c>
      <c r="D118" s="51">
        <v>0</v>
      </c>
      <c r="E118" s="51">
        <v>0</v>
      </c>
      <c r="F118" s="51">
        <f t="shared" si="12"/>
        <v>0</v>
      </c>
    </row>
    <row r="119" spans="1:6" ht="63.75">
      <c r="A119" s="70" t="s">
        <v>386</v>
      </c>
      <c r="B119" s="50" t="s">
        <v>137</v>
      </c>
      <c r="C119" s="60" t="s">
        <v>382</v>
      </c>
      <c r="D119" s="51">
        <f>SUM(D120)</f>
        <v>30000</v>
      </c>
      <c r="E119" s="51">
        <f>SUM(E120)</f>
        <v>0</v>
      </c>
      <c r="F119" s="51">
        <f t="shared" si="12"/>
        <v>30000</v>
      </c>
    </row>
    <row r="120" spans="1:6" ht="25.5">
      <c r="A120" s="47" t="s">
        <v>330</v>
      </c>
      <c r="B120" s="50" t="s">
        <v>137</v>
      </c>
      <c r="C120" s="60" t="s">
        <v>383</v>
      </c>
      <c r="D120" s="51">
        <v>30000</v>
      </c>
      <c r="E120" s="51">
        <v>0</v>
      </c>
      <c r="F120" s="51">
        <f t="shared" si="12"/>
        <v>30000</v>
      </c>
    </row>
    <row r="121" spans="1:6" ht="38.25">
      <c r="A121" s="47" t="s">
        <v>381</v>
      </c>
      <c r="B121" s="50">
        <v>200</v>
      </c>
      <c r="C121" s="60" t="s">
        <v>280</v>
      </c>
      <c r="D121" s="51">
        <f>SUM(D122)</f>
        <v>134000</v>
      </c>
      <c r="E121" s="51">
        <f>SUM(E122)</f>
        <v>30460</v>
      </c>
      <c r="F121" s="51">
        <f t="shared" si="12"/>
        <v>103540</v>
      </c>
    </row>
    <row r="122" spans="1:6" ht="25.5">
      <c r="A122" s="47" t="s">
        <v>223</v>
      </c>
      <c r="B122" s="50">
        <v>200</v>
      </c>
      <c r="C122" s="60" t="s">
        <v>279</v>
      </c>
      <c r="D122" s="51">
        <v>134000</v>
      </c>
      <c r="E122" s="51">
        <v>30460</v>
      </c>
      <c r="F122" s="51">
        <f t="shared" si="12"/>
        <v>103540</v>
      </c>
    </row>
    <row r="123" spans="1:6" ht="12.75">
      <c r="A123" s="47" t="s">
        <v>264</v>
      </c>
      <c r="B123" s="50" t="s">
        <v>137</v>
      </c>
      <c r="C123" s="60" t="s">
        <v>278</v>
      </c>
      <c r="D123" s="51">
        <f aca="true" t="shared" si="13" ref="D123:E125">SUM(D124)</f>
        <v>110500</v>
      </c>
      <c r="E123" s="51">
        <f t="shared" si="13"/>
        <v>18998.18</v>
      </c>
      <c r="F123" s="51">
        <f t="shared" si="12"/>
        <v>91501.82</v>
      </c>
    </row>
    <row r="124" spans="1:6" ht="12.75">
      <c r="A124" s="47" t="s">
        <v>265</v>
      </c>
      <c r="B124" s="50" t="s">
        <v>137</v>
      </c>
      <c r="C124" s="60" t="s">
        <v>277</v>
      </c>
      <c r="D124" s="51">
        <f t="shared" si="13"/>
        <v>110500</v>
      </c>
      <c r="E124" s="51">
        <f t="shared" si="13"/>
        <v>18998.18</v>
      </c>
      <c r="F124" s="51">
        <f t="shared" si="12"/>
        <v>91501.82</v>
      </c>
    </row>
    <row r="125" spans="1:6" ht="38.25">
      <c r="A125" s="47" t="s">
        <v>29</v>
      </c>
      <c r="B125" s="50" t="s">
        <v>137</v>
      </c>
      <c r="C125" s="60" t="s">
        <v>276</v>
      </c>
      <c r="D125" s="51">
        <f t="shared" si="13"/>
        <v>110500</v>
      </c>
      <c r="E125" s="51">
        <f t="shared" si="13"/>
        <v>18998.18</v>
      </c>
      <c r="F125" s="51">
        <f t="shared" si="12"/>
        <v>91501.82</v>
      </c>
    </row>
    <row r="126" spans="1:6" ht="63.75">
      <c r="A126" s="47" t="s">
        <v>384</v>
      </c>
      <c r="B126" s="50" t="s">
        <v>137</v>
      </c>
      <c r="C126" s="60" t="s">
        <v>275</v>
      </c>
      <c r="D126" s="51">
        <v>110500</v>
      </c>
      <c r="E126" s="51">
        <v>18998.18</v>
      </c>
      <c r="F126" s="51">
        <f t="shared" si="12"/>
        <v>91501.82</v>
      </c>
    </row>
    <row r="127" spans="1:6" ht="12.75">
      <c r="A127" s="47" t="s">
        <v>88</v>
      </c>
      <c r="B127" s="50" t="s">
        <v>137</v>
      </c>
      <c r="C127" s="60" t="s">
        <v>274</v>
      </c>
      <c r="D127" s="51">
        <f aca="true" t="shared" si="14" ref="D127:E130">SUM(D128)</f>
        <v>30000</v>
      </c>
      <c r="E127" s="51">
        <f t="shared" si="14"/>
        <v>0</v>
      </c>
      <c r="F127" s="51">
        <f t="shared" si="12"/>
        <v>30000</v>
      </c>
    </row>
    <row r="128" spans="1:6" ht="25.5">
      <c r="A128" s="47" t="s">
        <v>89</v>
      </c>
      <c r="B128" s="50" t="s">
        <v>137</v>
      </c>
      <c r="C128" s="60" t="s">
        <v>273</v>
      </c>
      <c r="D128" s="51">
        <f t="shared" si="14"/>
        <v>30000</v>
      </c>
      <c r="E128" s="51">
        <f t="shared" si="14"/>
        <v>0</v>
      </c>
      <c r="F128" s="51">
        <f t="shared" si="12"/>
        <v>30000</v>
      </c>
    </row>
    <row r="129" spans="1:6" ht="38.25">
      <c r="A129" s="47" t="s">
        <v>30</v>
      </c>
      <c r="B129" s="50" t="s">
        <v>137</v>
      </c>
      <c r="C129" s="60" t="s">
        <v>272</v>
      </c>
      <c r="D129" s="51">
        <f t="shared" si="14"/>
        <v>30000</v>
      </c>
      <c r="E129" s="51">
        <f t="shared" si="14"/>
        <v>0</v>
      </c>
      <c r="F129" s="51">
        <f t="shared" si="12"/>
        <v>30000</v>
      </c>
    </row>
    <row r="130" spans="1:6" ht="51">
      <c r="A130" s="47" t="s">
        <v>31</v>
      </c>
      <c r="B130" s="50" t="s">
        <v>137</v>
      </c>
      <c r="C130" s="60" t="s">
        <v>271</v>
      </c>
      <c r="D130" s="51">
        <f t="shared" si="14"/>
        <v>30000</v>
      </c>
      <c r="E130" s="51">
        <f t="shared" si="14"/>
        <v>0</v>
      </c>
      <c r="F130" s="51">
        <f t="shared" si="12"/>
        <v>30000</v>
      </c>
    </row>
    <row r="131" spans="1:6" ht="25.5">
      <c r="A131" s="47" t="s">
        <v>330</v>
      </c>
      <c r="B131" s="50" t="s">
        <v>137</v>
      </c>
      <c r="C131" s="60" t="s">
        <v>270</v>
      </c>
      <c r="D131" s="51">
        <v>30000</v>
      </c>
      <c r="E131" s="51">
        <v>0</v>
      </c>
      <c r="F131" s="51">
        <f t="shared" si="12"/>
        <v>30000</v>
      </c>
    </row>
    <row r="132" spans="1:6" ht="25.5">
      <c r="A132" s="68" t="s">
        <v>46</v>
      </c>
      <c r="B132" s="44">
        <v>450</v>
      </c>
      <c r="C132" s="72" t="s">
        <v>87</v>
      </c>
      <c r="D132" s="69">
        <v>-1448500</v>
      </c>
      <c r="E132" s="71" t="s">
        <v>421</v>
      </c>
      <c r="F132" s="73" t="s">
        <v>87</v>
      </c>
    </row>
  </sheetData>
  <sheetProtection/>
  <autoFilter ref="A4:F131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0" sqref="C20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33</v>
      </c>
    </row>
    <row r="3" spans="1:6" s="21" customFormat="1" ht="51">
      <c r="A3" s="20" t="s">
        <v>153</v>
      </c>
      <c r="B3" s="20" t="s">
        <v>152</v>
      </c>
      <c r="C3" s="20" t="s">
        <v>176</v>
      </c>
      <c r="D3" s="20" t="s">
        <v>165</v>
      </c>
      <c r="E3" s="20" t="s">
        <v>154</v>
      </c>
      <c r="F3" s="20" t="s">
        <v>169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52</v>
      </c>
      <c r="B5" s="50" t="s">
        <v>53</v>
      </c>
      <c r="C5" s="54" t="s">
        <v>87</v>
      </c>
      <c r="D5" s="53">
        <f>SUM(D6)</f>
        <v>1448500</v>
      </c>
      <c r="E5" s="53">
        <f>SUM(E6)</f>
        <v>839108.6599999999</v>
      </c>
      <c r="F5" s="53">
        <f>D5-E5</f>
        <v>609391.3400000001</v>
      </c>
    </row>
    <row r="6" spans="1:6" s="40" customFormat="1" ht="25.5">
      <c r="A6" s="52" t="s">
        <v>20</v>
      </c>
      <c r="B6" s="50" t="s">
        <v>21</v>
      </c>
      <c r="C6" s="54" t="s">
        <v>39</v>
      </c>
      <c r="D6" s="53">
        <f>SUM(D14+D10)</f>
        <v>1448500</v>
      </c>
      <c r="E6" s="53">
        <f>SUM(E14+E10)</f>
        <v>839108.6599999999</v>
      </c>
      <c r="F6" s="53">
        <f>D6-E6</f>
        <v>609391.3400000001</v>
      </c>
    </row>
    <row r="7" spans="1:6" s="40" customFormat="1" ht="12.75">
      <c r="A7" s="52" t="s">
        <v>22</v>
      </c>
      <c r="B7" s="50" t="s">
        <v>23</v>
      </c>
      <c r="C7" s="54" t="s">
        <v>40</v>
      </c>
      <c r="D7" s="53">
        <f aca="true" t="shared" si="0" ref="D7:E9">SUM(D8)</f>
        <v>-9917800</v>
      </c>
      <c r="E7" s="53">
        <f t="shared" si="0"/>
        <v>-950430.5</v>
      </c>
      <c r="F7" s="55" t="s">
        <v>87</v>
      </c>
    </row>
    <row r="8" spans="1:6" s="40" customFormat="1" ht="12.75">
      <c r="A8" s="52" t="s">
        <v>24</v>
      </c>
      <c r="B8" s="50" t="s">
        <v>23</v>
      </c>
      <c r="C8" s="54" t="s">
        <v>41</v>
      </c>
      <c r="D8" s="53">
        <f t="shared" si="0"/>
        <v>-9917800</v>
      </c>
      <c r="E8" s="53">
        <f t="shared" si="0"/>
        <v>-950430.5</v>
      </c>
      <c r="F8" s="55" t="s">
        <v>87</v>
      </c>
    </row>
    <row r="9" spans="1:6" s="40" customFormat="1" ht="25.5">
      <c r="A9" s="52" t="s">
        <v>25</v>
      </c>
      <c r="B9" s="50" t="s">
        <v>23</v>
      </c>
      <c r="C9" s="54" t="s">
        <v>42</v>
      </c>
      <c r="D9" s="53">
        <f t="shared" si="0"/>
        <v>-9917800</v>
      </c>
      <c r="E9" s="53">
        <f t="shared" si="0"/>
        <v>-950430.5</v>
      </c>
      <c r="F9" s="55" t="s">
        <v>87</v>
      </c>
    </row>
    <row r="10" spans="1:6" s="40" customFormat="1" ht="25.5">
      <c r="A10" s="59" t="s">
        <v>49</v>
      </c>
      <c r="B10" s="50" t="s">
        <v>23</v>
      </c>
      <c r="C10" s="54" t="s">
        <v>47</v>
      </c>
      <c r="D10" s="48">
        <v>-9917800</v>
      </c>
      <c r="E10" s="48">
        <v>-950430.5</v>
      </c>
      <c r="F10" s="55" t="s">
        <v>87</v>
      </c>
    </row>
    <row r="11" spans="1:6" s="40" customFormat="1" ht="12.75">
      <c r="A11" s="52" t="s">
        <v>26</v>
      </c>
      <c r="B11" s="50" t="s">
        <v>27</v>
      </c>
      <c r="C11" s="54" t="s">
        <v>43</v>
      </c>
      <c r="D11" s="53">
        <f aca="true" t="shared" si="1" ref="D11:E13">SUM(D12)</f>
        <v>11366300</v>
      </c>
      <c r="E11" s="57">
        <f t="shared" si="1"/>
        <v>1789539.16</v>
      </c>
      <c r="F11" s="55" t="s">
        <v>87</v>
      </c>
    </row>
    <row r="12" spans="1:6" s="40" customFormat="1" ht="12.75">
      <c r="A12" s="52" t="s">
        <v>28</v>
      </c>
      <c r="B12" s="50" t="s">
        <v>27</v>
      </c>
      <c r="C12" s="54" t="s">
        <v>44</v>
      </c>
      <c r="D12" s="53">
        <f t="shared" si="1"/>
        <v>11366300</v>
      </c>
      <c r="E12" s="57">
        <f t="shared" si="1"/>
        <v>1789539.16</v>
      </c>
      <c r="F12" s="55" t="s">
        <v>87</v>
      </c>
    </row>
    <row r="13" spans="1:6" s="40" customFormat="1" ht="25.5">
      <c r="A13" s="52" t="s">
        <v>32</v>
      </c>
      <c r="B13" s="50" t="s">
        <v>27</v>
      </c>
      <c r="C13" s="54" t="s">
        <v>45</v>
      </c>
      <c r="D13" s="53">
        <f t="shared" si="1"/>
        <v>11366300</v>
      </c>
      <c r="E13" s="57">
        <f t="shared" si="1"/>
        <v>1789539.16</v>
      </c>
      <c r="F13" s="55" t="s">
        <v>87</v>
      </c>
    </row>
    <row r="14" spans="1:6" s="40" customFormat="1" ht="25.5">
      <c r="A14" s="59" t="s">
        <v>50</v>
      </c>
      <c r="B14" s="50" t="s">
        <v>27</v>
      </c>
      <c r="C14" s="54" t="s">
        <v>48</v>
      </c>
      <c r="D14" s="53">
        <v>11366300</v>
      </c>
      <c r="E14" s="57">
        <v>1789539.16</v>
      </c>
      <c r="F14" s="55" t="s">
        <v>87</v>
      </c>
    </row>
    <row r="16" spans="1:3" ht="12.75">
      <c r="A16" s="27" t="s">
        <v>387</v>
      </c>
      <c r="B16" s="28"/>
      <c r="C16" s="29"/>
    </row>
    <row r="17" spans="1:3" ht="12.75">
      <c r="A17" s="18" t="s">
        <v>170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388</v>
      </c>
      <c r="B19" s="28"/>
      <c r="C19" s="29"/>
      <c r="D19" s="30"/>
    </row>
    <row r="20" spans="1:4" ht="12.75">
      <c r="A20" s="18" t="s">
        <v>38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389</v>
      </c>
      <c r="B22" s="28"/>
      <c r="C22" s="29"/>
      <c r="D22" s="30"/>
    </row>
    <row r="23" spans="1:4" ht="12.75">
      <c r="A23" s="18" t="s">
        <v>171</v>
      </c>
      <c r="B23" s="28"/>
      <c r="C23" s="29"/>
      <c r="D23" s="30"/>
    </row>
    <row r="24" spans="1:4" ht="12.75">
      <c r="A24" s="18" t="s">
        <v>422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1</cp:lastModifiedBy>
  <cp:lastPrinted>2015-11-30T11:53:42Z</cp:lastPrinted>
  <dcterms:created xsi:type="dcterms:W3CDTF">2008-08-07T07:37:20Z</dcterms:created>
  <dcterms:modified xsi:type="dcterms:W3CDTF">2017-03-30T10:53:13Z</dcterms:modified>
  <cp:category/>
  <cp:version/>
  <cp:contentType/>
  <cp:contentStatus/>
</cp:coreProperties>
</file>