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'доходы'!$A$13:$F$97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<sst xmlns="http://schemas.openxmlformats.org/spreadsheetml/2006/main" count="944" uniqueCount="517">
  <si>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</si>
  <si>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</si>
  <si>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</si>
  <si>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</si>
  <si>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</si>
  <si>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</si>
  <si>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</si>
  <si>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</si>
  <si>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</si>
  <si>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</si>
  <si>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</si>
  <si>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</si>
  <si>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</si>
  <si>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</si>
  <si>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</si>
  <si>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</si>
  <si>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</si>
  <si>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</si>
  <si>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</si>
  <si>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</si>
  <si>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</si>
  <si>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</si>
  <si>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</si>
  <si>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</si>
  <si>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</si>
  <si>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</si>
  <si>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</si>
  <si>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</si>
  <si>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</si>
  <si>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</si>
  <si>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</si>
  <si>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</si>
  <si>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</si>
  <si>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</si>
  <si>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</si>
  <si>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</si>
  <si>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</si>
  <si>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</si>
  <si>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</si>
  <si>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</si>
  <si>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</si>
  <si>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</si>
  <si>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</si>
  <si>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</si>
  <si>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</si>
  <si>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</si>
  <si>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</si>
  <si>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</si>
  <si>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</si>
  <si>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</si>
  <si>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</si>
  <si>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</si>
  <si>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</si>
  <si>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</si>
  <si>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</si>
  <si>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</si>
  <si>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</si>
  <si>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</si>
  <si>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</si>
  <si>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</si>
  <si>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</si>
  <si>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</si>
  <si>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</si>
  <si>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</si>
  <si>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</si>
  <si>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</si>
  <si>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</si>
  <si>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</si>
  <si>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</si>
  <si>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</si>
  <si>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</si>
  <si>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</si>
  <si>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</si>
  <si>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</si>
  <si>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</si>
  <si>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</si>
  <si>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</si>
  <si>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</si>
  <si>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</si>
  <si>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</si>
  <si>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</si>
  <si>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</si>
  <si>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</si>
  <si>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</si>
  <si>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</si>
  <si>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</si>
  <si>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</si>
  <si>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</si>
  <si>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</si>
  <si>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</si>
  <si>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</si>
  <si>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</si>
  <si>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</si>
  <si>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</si>
  <si>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</si>
  <si>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</si>
  <si>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</si>
  <si>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</si>
  <si>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</si>
  <si>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</si>
  <si>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</si>
  <si>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</si>
  <si>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</si>
  <si>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</si>
  <si>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</si>
  <si>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</si>
  <si>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</si>
  <si>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</si>
  <si>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</si>
  <si>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</si>
  <si>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</si>
  <si>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</si>
  <si>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</si>
  <si>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</si>
  <si>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</si>
  <si>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</si>
  <si>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</si>
  <si>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</si>
  <si>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</si>
  <si>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</si>
  <si>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</si>
  <si>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</si>
  <si>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</si>
  <si>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</si>
  <si>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</si>
  <si>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</si>
  <si>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</si>
  <si>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</si>
  <si>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</si>
  <si>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</si>
  <si>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</si>
  <si>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</si>
  <si>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</si>
  <si>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</si>
  <si>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</si>
  <si>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</si>
  <si>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</si>
  <si>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</si>
  <si>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</si>
  <si>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</si>
  <si>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</si>
  <si>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</si>
  <si>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</si>
  <si>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</si>
  <si>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</si>
  <si>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</si>
  <si>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</si>
  <si>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</si>
  <si>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</si>
  <si>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</si>
  <si>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</si>
  <si>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</si>
  <si>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</si>
  <si>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</si>
  <si>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</si>
  <si>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</si>
  <si>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</si>
  <si>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</si>
  <si>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</si>
  <si>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</si>
  <si>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</si>
  <si>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</si>
  <si>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</si>
  <si>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</si>
  <si>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</si>
  <si>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</si>
  <si>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</si>
  <si>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</si>
  <si>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</si>
  <si>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</si>
  <si>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</si>
  <si>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</si>
  <si>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</si>
  <si>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</si>
  <si>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</si>
  <si>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</si>
  <si>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</si>
  <si>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</si>
  <si>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</si>
  <si>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</si>
  <si>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</si>
  <si>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</si>
  <si>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</si>
  <si>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</si>
  <si>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</si>
  <si>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</si>
  <si>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</si>
  <si>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</si>
  <si>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</si>
  <si>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</si>
  <si>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</si>
  <si>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</si>
  <si>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</si>
  <si>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</si>
  <si>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</si>
  <si>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</si>
  <si>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</si>
  <si>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</si>
  <si>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</si>
  <si>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</si>
  <si>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</si>
  <si>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</si>
  <si>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</si>
  <si>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</si>
  <si>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</si>
  <si>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</si>
  <si>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</si>
  <si>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</si>
  <si>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</si>
  <si>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</si>
  <si>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</si>
  <si>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</si>
  <si>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</si>
  <si>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</si>
  <si>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</si>
  <si>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</si>
  <si>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</si>
  <si>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</si>
  <si>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</si>
  <si>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</si>
  <si>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</si>
  <si>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</si>
  <si>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</si>
  <si>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</si>
  <si>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</si>
  <si>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</si>
  <si>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</si>
  <si>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</si>
  <si>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</si>
  <si>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</si>
  <si>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</si>
  <si>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</si>
  <si>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</si>
  <si>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</si>
  <si>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</si>
  <si>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</si>
  <si>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</si>
  <si>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</si>
  <si>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</si>
  <si>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</si>
  <si>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</si>
  <si>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</si>
  <si>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</si>
  <si>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</si>
  <si>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</si>
  <si>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</si>
  <si>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</si>
  <si>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</si>
  <si>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</si>
  <si>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</si>
  <si>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</si>
  <si>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</si>
  <si>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</si>
  <si>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</si>
  <si>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</si>
  <si>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</si>
  <si>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</si>
  <si>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</si>
  <si>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</si>
  <si>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</si>
  <si>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</si>
  <si>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</si>
  <si>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</si>
  <si>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</si>
  <si>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</si>
  <si>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</si>
  <si>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</si>
  <si>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</si>
  <si>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</si>
  <si>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</si>
  <si>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</si>
  <si>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</si>
  <si>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</si>
  <si>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</si>
  <si>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</si>
  <si>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</si>
  <si>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</si>
  <si>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</si>
  <si>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</si>
  <si>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</si>
  <si>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</si>
  <si>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</si>
  <si>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</si>
  <si>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</si>
  <si>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</si>
  <si>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</si>
  <si>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</si>
  <si>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</si>
  <si>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</si>
  <si>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</si>
  <si>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</si>
  <si>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</si>
  <si>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</si>
  <si>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</si>
  <si>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</si>
  <si>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</si>
  <si>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</si>
  <si>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</si>
  <si>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</si>
  <si>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</si>
  <si>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</si>
  <si>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</si>
  <si>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</si>
  <si>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</si>
  <si>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</si>
  <si>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</si>
  <si>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</si>
  <si>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</si>
  <si>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</si>
  <si>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</si>
  <si>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</si>
  <si>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</si>
  <si>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</si>
  <si>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</si>
  <si>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</si>
  <si>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</si>
  <si>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</si>
  <si>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</si>
  <si>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</si>
  <si>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</si>
  <si>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</si>
  <si>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</si>
  <si>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</si>
  <si>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</si>
  <si>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</si>
  <si>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</si>
  <si>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</si>
  <si>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</si>
  <si>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</si>
  <si>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</si>
  <si>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</si>
  <si>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</si>
  <si>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</si>
  <si>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</si>
  <si>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</si>
  <si>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</si>
  <si>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</si>
  <si>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</si>
  <si>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</si>
  <si>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</si>
  <si>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</si>
  <si>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</si>
  <si>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</si>
  <si>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</si>
  <si>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</si>
  <si>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</si>
  <si>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</si>
  <si>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</si>
  <si>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</si>
  <si>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</si>
  <si>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</si>
  <si>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</si>
  <si>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</si>
  <si>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</si>
  <si>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</si>
  <si>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</si>
  <si>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</si>
  <si>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</si>
  <si>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</si>
  <si>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</si>
  <si>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</si>
  <si>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</si>
  <si>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</si>
  <si>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</si>
  <si>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</si>
  <si>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</si>
  <si>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</si>
  <si>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</si>
  <si>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</si>
  <si>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</si>
  <si>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</si>
  <si>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</si>
  <si>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</si>
  <si>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</si>
  <si>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</si>
  <si>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</si>
  <si>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</si>
  <si>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</si>
  <si>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</si>
  <si>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</si>
  <si>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</si>
  <si>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</si>
  <si>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</si>
  <si>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</si>
  <si>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</si>
  <si>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</si>
  <si>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</si>
  <si>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</si>
  <si>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</si>
  <si>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</si>
  <si>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</si>
  <si>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</si>
  <si>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</si>
  <si>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</si>
  <si>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</si>
  <si>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</si>
  <si>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</si>
  <si>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</si>
  <si>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</si>
  <si>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</si>
  <si>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</si>
  <si>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</si>
  <si>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</si>
  <si>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</si>
  <si>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</si>
  <si>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</si>
  <si>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</si>
  <si>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</si>
  <si>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</si>
  <si>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</si>
  <si>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</si>
  <si>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</si>
  <si>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</si>
  <si>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</si>
  <si>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</si>
  <si>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</si>
  <si>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</si>
  <si>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</si>
  <si>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</si>
  <si>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</si>
  <si>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</si>
  <si>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</si>
  <si>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</si>
  <si>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</si>
  <si>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</si>
  <si>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</si>
  <si>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</si>
  <si>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</si>
  <si>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</si>
  <si>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</si>
  <si>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</si>
  <si>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</si>
  <si>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</si>
  <si>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</si>
  <si>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</si>
  <si>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</si>
  <si>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</si>
  <si>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</si>
  <si>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</si>
  <si>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</si>
  <si>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</si>
  <si>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</si>
  <si>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</si>
  <si>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</si>
  <si>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</si>
  <si>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</si>
  <si>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</si>
  <si>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</si>
  <si>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</si>
  <si>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</si>
  <si>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</si>
  <si>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</si>
  <si>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</si>
  <si>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</si>
  <si>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</si>
  <si>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</si>
  <si>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</si>
  <si>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</si>
  <si>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</si>
  <si>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</si>
  <si>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</si>
  <si>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</si>
  <si>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</si>
  <si>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</si>
  <si>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</si>
  <si>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</si>
  <si>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</si>
  <si>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</si>
  <si>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</si>
  <si>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</si>
  <si>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</si>
  <si>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</si>
  <si>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</si>
  <si>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</si>
  <si>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</si>
  <si>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</si>
  <si>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</si>
  <si>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</si>
  <si>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</si>
  <si>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</si>
  <si>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</si>
  <si>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</si>
  <si>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</si>
  <si>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</si>
  <si>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</si>
  <si>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</si>
  <si>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</si>
  <si>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</si>
  <si>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</si>
  <si>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</si>
  <si>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</si>
  <si>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</si>
  <si>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</si>
  <si>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</si>
  <si>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</si>
  <si>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</si>
  <si>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</si>
  <si>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</si>
  <si>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</si>
  <si>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</si>
  <si>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</si>
  <si>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</si>
  <si>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</si>
  <si>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</si>
  <si>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</si>
  <si>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</si>
  <si>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</si>
  <si>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</si>
  <si>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</si>
  <si>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951 1 14 00000 00 0000 000</t>
  </si>
  <si>
    <t>951 1 14 02000 0 00000 000</t>
  </si>
  <si>
    <t>951 1 1 402050 10 0000 410</t>
  </si>
  <si>
    <t>951 1 14 02053 1 00000 410</t>
  </si>
  <si>
    <t>на 1 декабря  2023 года</t>
  </si>
  <si>
    <t>2011342,47</t>
  </si>
  <si>
    <t>" 05 " декабря  2023 г.</t>
  </si>
  <si>
    <t>01.12.2023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</si>
</sst>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49" fontId="11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87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1" t="s">
        <v>513</v>
      </c>
      <c r="B3" s="82"/>
      <c r="C3" s="82"/>
      <c r="D3" s="82"/>
      <c r="E3" s="83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516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SUM(D15+D83)</f>
        <v>17254900</v>
      </c>
      <c r="E14" s="48">
        <f>SUM(E15+E83)</f>
        <v>16669297.2</v>
      </c>
      <c r="F14" s="48">
        <f>D14-E14</f>
        <v>585602.8000000007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SUM(D16+D35+D41+D56+D66+D74+D70)</f>
        <v>6434900</v>
      </c>
      <c r="E15" s="48">
        <f>SUM(E16+E35+E41+E56+E66+E74+E80+E60+E70)</f>
        <v>5943054.929999999</v>
      </c>
      <c r="F15" s="48">
        <f>SUM(D15-E15)</f>
        <v>491845.07000000123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897238.75</v>
      </c>
      <c r="F16" s="48">
        <f aca="true" t="shared" si="0" ref="F16:F55">SUM(D16-E16)</f>
        <v>-75538.75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897238.75</v>
      </c>
      <c r="F17" s="48">
        <f t="shared" si="0"/>
        <v>-75538.75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780181.99</v>
      </c>
      <c r="F18" s="48">
        <f t="shared" si="0"/>
        <v>41518.01000000001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780181.99</v>
      </c>
      <c r="F19" s="48">
        <f t="shared" si="0"/>
        <v>41518.01000000001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7258.06</v>
      </c>
      <c r="F22" s="48">
        <f aca="true" t="shared" si="1" ref="F22:F34">SUM(D22-E22)</f>
        <v>-7258.06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7228.06</v>
      </c>
      <c r="F23" s="48">
        <f t="shared" si="1"/>
        <v>-7228.06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30</v>
      </c>
      <c r="F24" s="48">
        <f t="shared" si="1"/>
        <v>-30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101884.58</v>
      </c>
      <c r="F25" s="48">
        <f t="shared" si="1"/>
        <v>-101884.58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98105.64</v>
      </c>
      <c r="F26" s="48">
        <f t="shared" si="1"/>
        <v>-98105.64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3778.94</v>
      </c>
      <c r="F28" s="48">
        <f t="shared" si="1"/>
        <v>-3778.94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502</v>
      </c>
      <c r="B32" s="47" t="s">
        <v>110</v>
      </c>
      <c r="C32" s="47" t="s">
        <v>501</v>
      </c>
      <c r="D32" s="58">
        <v>0</v>
      </c>
      <c r="E32" s="48">
        <f>SUM(E33)</f>
        <v>7644.12</v>
      </c>
      <c r="F32" s="48">
        <f t="shared" si="1"/>
        <v>-7644.12</v>
      </c>
    </row>
    <row r="33" spans="1:6" ht="54" customHeight="1">
      <c r="A33" s="77" t="s">
        <v>503</v>
      </c>
      <c r="B33" s="47" t="s">
        <v>110</v>
      </c>
      <c r="C33" s="47" t="s">
        <v>499</v>
      </c>
      <c r="D33" s="58">
        <v>0</v>
      </c>
      <c r="E33" s="48">
        <f>SUM(E34)</f>
        <v>7644.12</v>
      </c>
      <c r="F33" s="48">
        <f t="shared" si="1"/>
        <v>-7644.12</v>
      </c>
    </row>
    <row r="34" spans="1:6" ht="81.75" customHeight="1">
      <c r="A34" s="76" t="s">
        <v>504</v>
      </c>
      <c r="B34" s="47" t="s">
        <v>110</v>
      </c>
      <c r="C34" s="47" t="s">
        <v>500</v>
      </c>
      <c r="D34" s="58">
        <v>0</v>
      </c>
      <c r="E34" s="48">
        <v>7644.12</v>
      </c>
      <c r="F34" s="48">
        <f t="shared" si="1"/>
        <v>-7644.12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1081835.31</v>
      </c>
      <c r="F35" s="48">
        <f t="shared" si="0"/>
        <v>118164.68999999994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1081835.31</v>
      </c>
      <c r="F36" s="48">
        <f t="shared" si="0"/>
        <v>118164.68999999994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1081835.31</v>
      </c>
      <c r="F37" s="48">
        <f t="shared" si="0"/>
        <v>118164.68999999994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1081835.31</v>
      </c>
      <c r="F38" s="48">
        <f t="shared" si="0"/>
        <v>118164.68999999994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3542857.6399999997</v>
      </c>
      <c r="F41" s="48">
        <f t="shared" si="0"/>
        <v>362542.36000000034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529561.72</v>
      </c>
      <c r="F42" s="48">
        <f t="shared" si="0"/>
        <v>-104161.71999999997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529561.72</v>
      </c>
      <c r="F43" s="48">
        <f t="shared" si="0"/>
        <v>-104161.71999999997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529561.72</v>
      </c>
      <c r="F44" s="48">
        <f t="shared" si="0"/>
        <v>-104161.71999999997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3013295.92</v>
      </c>
      <c r="F46" s="48">
        <f t="shared" si="0"/>
        <v>466704.0800000001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943798.33</v>
      </c>
      <c r="F47" s="48">
        <f t="shared" si="0"/>
        <v>66201.67000000004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943798.33</v>
      </c>
      <c r="F48" s="48">
        <f t="shared" si="0"/>
        <v>66201.67000000004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943898.33</v>
      </c>
      <c r="F49" s="48">
        <f t="shared" si="0"/>
        <v>66101.67000000004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2069497.59</v>
      </c>
      <c r="F51" s="48">
        <f t="shared" si="0"/>
        <v>400502.4099999999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2069497.59</v>
      </c>
      <c r="F52" s="48">
        <f t="shared" si="0"/>
        <v>400502.4099999999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2069497.59</v>
      </c>
      <c r="F53" s="48">
        <f t="shared" si="0"/>
        <v>400502.4099999999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19300</v>
      </c>
      <c r="F56" s="48">
        <f aca="true" t="shared" si="3" ref="F56:F65">SUM(D56-E56)</f>
        <v>-600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19300</v>
      </c>
      <c r="F57" s="48">
        <f t="shared" si="3"/>
        <v>-600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19300</v>
      </c>
      <c r="F58" s="48">
        <f t="shared" si="3"/>
        <v>-600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19300</v>
      </c>
      <c r="F59" s="48">
        <f t="shared" si="3"/>
        <v>-600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25.5">
      <c r="A70" s="75" t="s">
        <v>505</v>
      </c>
      <c r="B70" s="47" t="s">
        <v>110</v>
      </c>
      <c r="C70" s="78" t="s">
        <v>509</v>
      </c>
      <c r="D70" s="48">
        <f aca="true" t="shared" si="5" ref="D70:E72">SUM(D71)</f>
        <v>377000</v>
      </c>
      <c r="E70" s="48">
        <f t="shared" si="5"/>
        <v>377000</v>
      </c>
      <c r="F70" s="48">
        <f aca="true" t="shared" si="6" ref="F70:F96">SUM(D70-E70)</f>
        <v>0</v>
      </c>
    </row>
    <row r="71" spans="1:6" ht="76.5">
      <c r="A71" s="74" t="s">
        <v>506</v>
      </c>
      <c r="B71" s="47" t="s">
        <v>110</v>
      </c>
      <c r="C71" s="78" t="s">
        <v>510</v>
      </c>
      <c r="D71" s="48">
        <f t="shared" si="5"/>
        <v>377000</v>
      </c>
      <c r="E71" s="48">
        <f t="shared" si="5"/>
        <v>377000</v>
      </c>
      <c r="F71" s="48">
        <f t="shared" si="6"/>
        <v>0</v>
      </c>
    </row>
    <row r="72" spans="1:6" ht="77.25" customHeight="1">
      <c r="A72" s="74" t="s">
        <v>507</v>
      </c>
      <c r="B72" s="47" t="s">
        <v>110</v>
      </c>
      <c r="C72" s="78" t="s">
        <v>511</v>
      </c>
      <c r="D72" s="48">
        <f t="shared" si="5"/>
        <v>377000</v>
      </c>
      <c r="E72" s="48">
        <f t="shared" si="5"/>
        <v>377000</v>
      </c>
      <c r="F72" s="48">
        <f t="shared" si="6"/>
        <v>0</v>
      </c>
    </row>
    <row r="73" spans="1:6" ht="76.5">
      <c r="A73" s="74" t="s">
        <v>508</v>
      </c>
      <c r="B73" s="47" t="s">
        <v>110</v>
      </c>
      <c r="C73" s="78" t="s">
        <v>512</v>
      </c>
      <c r="D73" s="48">
        <v>377000</v>
      </c>
      <c r="E73" s="48">
        <v>377000</v>
      </c>
      <c r="F73" s="48">
        <f t="shared" si="6"/>
        <v>0</v>
      </c>
    </row>
    <row r="74" spans="1:6" ht="12.75">
      <c r="A74" s="47" t="s">
        <v>0</v>
      </c>
      <c r="B74" s="47" t="s">
        <v>110</v>
      </c>
      <c r="C74" s="47" t="s">
        <v>1</v>
      </c>
      <c r="D74" s="48">
        <f>SUM(D77+D75)</f>
        <v>25500</v>
      </c>
      <c r="E74" s="48">
        <f>SUM(E77+E75)</f>
        <v>24818.76</v>
      </c>
      <c r="F74" s="48">
        <f>SUM(F77)</f>
        <v>-719.0499999999993</v>
      </c>
    </row>
    <row r="75" spans="1:6" ht="38.25">
      <c r="A75" s="47" t="s">
        <v>405</v>
      </c>
      <c r="B75" s="47" t="s">
        <v>110</v>
      </c>
      <c r="C75" s="47" t="s">
        <v>406</v>
      </c>
      <c r="D75" s="48">
        <f>SUM(D76)</f>
        <v>12500</v>
      </c>
      <c r="E75" s="48">
        <f>SUM(E76)</f>
        <v>11099.71</v>
      </c>
      <c r="F75" s="48">
        <f t="shared" si="6"/>
        <v>1400.2900000000009</v>
      </c>
    </row>
    <row r="76" spans="1:6" ht="51">
      <c r="A76" s="47" t="s">
        <v>408</v>
      </c>
      <c r="B76" s="47"/>
      <c r="C76" s="47" t="s">
        <v>407</v>
      </c>
      <c r="D76" s="48">
        <v>12500</v>
      </c>
      <c r="E76" s="48">
        <v>11099.71</v>
      </c>
      <c r="F76" s="48">
        <f t="shared" si="6"/>
        <v>1400.2900000000009</v>
      </c>
    </row>
    <row r="77" spans="1:6" ht="102">
      <c r="A77" s="74" t="s">
        <v>493</v>
      </c>
      <c r="B77" s="47" t="s">
        <v>110</v>
      </c>
      <c r="C77" s="47" t="s">
        <v>496</v>
      </c>
      <c r="D77" s="48">
        <f>SUM(D79)</f>
        <v>13000</v>
      </c>
      <c r="E77" s="48">
        <f>SUM(E79)</f>
        <v>13719.05</v>
      </c>
      <c r="F77" s="48">
        <f t="shared" si="6"/>
        <v>-719.0499999999993</v>
      </c>
    </row>
    <row r="78" spans="1:6" ht="51">
      <c r="A78" s="75" t="s">
        <v>494</v>
      </c>
      <c r="B78" s="47" t="s">
        <v>110</v>
      </c>
      <c r="C78" s="47" t="s">
        <v>497</v>
      </c>
      <c r="D78" s="48">
        <f>SUM(D79)</f>
        <v>13000</v>
      </c>
      <c r="E78" s="48">
        <f>SUM(E79)</f>
        <v>13719.05</v>
      </c>
      <c r="F78" s="48">
        <f t="shared" si="6"/>
        <v>-719.0499999999993</v>
      </c>
    </row>
    <row r="79" spans="1:6" ht="69.75" customHeight="1">
      <c r="A79" s="75" t="s">
        <v>495</v>
      </c>
      <c r="B79" s="47" t="s">
        <v>110</v>
      </c>
      <c r="C79" s="47" t="s">
        <v>498</v>
      </c>
      <c r="D79" s="48">
        <v>13000</v>
      </c>
      <c r="E79" s="48">
        <v>13719.05</v>
      </c>
      <c r="F79" s="48">
        <f t="shared" si="6"/>
        <v>-719.0499999999993</v>
      </c>
    </row>
    <row r="80" spans="1:6" ht="12.75">
      <c r="A80" s="47" t="s">
        <v>336</v>
      </c>
      <c r="B80" s="47" t="s">
        <v>110</v>
      </c>
      <c r="C80" s="47" t="s">
        <v>333</v>
      </c>
      <c r="D80" s="48">
        <f>SUM(D81)</f>
        <v>0</v>
      </c>
      <c r="E80" s="48">
        <f>SUM(E81)</f>
        <v>0</v>
      </c>
      <c r="F80" s="48">
        <f t="shared" si="6"/>
        <v>0</v>
      </c>
    </row>
    <row r="81" spans="1:6" ht="12.75">
      <c r="A81" s="47" t="s">
        <v>337</v>
      </c>
      <c r="B81" s="47" t="s">
        <v>110</v>
      </c>
      <c r="C81" s="47" t="s">
        <v>334</v>
      </c>
      <c r="D81" s="48">
        <f>SUM(D82)</f>
        <v>0</v>
      </c>
      <c r="E81" s="48">
        <f>SUM(E82)</f>
        <v>0</v>
      </c>
      <c r="F81" s="48">
        <f t="shared" si="6"/>
        <v>0</v>
      </c>
    </row>
    <row r="82" spans="1:6" ht="25.5">
      <c r="A82" s="47" t="s">
        <v>338</v>
      </c>
      <c r="B82" s="47" t="s">
        <v>110</v>
      </c>
      <c r="C82" s="47" t="s">
        <v>335</v>
      </c>
      <c r="D82" s="48">
        <v>0</v>
      </c>
      <c r="E82" s="48">
        <v>0</v>
      </c>
      <c r="F82" s="48">
        <f t="shared" si="6"/>
        <v>0</v>
      </c>
    </row>
    <row r="83" spans="1:6" ht="12.75">
      <c r="A83" s="47" t="s">
        <v>59</v>
      </c>
      <c r="B83" s="47" t="s">
        <v>110</v>
      </c>
      <c r="C83" s="47" t="s">
        <v>395</v>
      </c>
      <c r="D83" s="48">
        <f>SUM(D84)</f>
        <v>10820000</v>
      </c>
      <c r="E83" s="48">
        <f>SUM(E84)</f>
        <v>10726242.27</v>
      </c>
      <c r="F83" s="48">
        <f t="shared" si="6"/>
        <v>93757.73000000045</v>
      </c>
    </row>
    <row r="84" spans="1:6" ht="25.5">
      <c r="A84" s="47" t="s">
        <v>60</v>
      </c>
      <c r="B84" s="47" t="s">
        <v>110</v>
      </c>
      <c r="C84" s="47" t="s">
        <v>396</v>
      </c>
      <c r="D84" s="48">
        <f>SUM(D85+D90+D95)</f>
        <v>10820000</v>
      </c>
      <c r="E84" s="48">
        <f>SUM(E85+E90+E95)</f>
        <v>10726242.27</v>
      </c>
      <c r="F84" s="48">
        <f t="shared" si="6"/>
        <v>93757.73000000045</v>
      </c>
    </row>
    <row r="85" spans="1:6" ht="25.5">
      <c r="A85" s="47" t="s">
        <v>224</v>
      </c>
      <c r="B85" s="47" t="s">
        <v>110</v>
      </c>
      <c r="C85" s="47" t="s">
        <v>479</v>
      </c>
      <c r="D85" s="48">
        <f>SUM(D86+D88)</f>
        <v>10480200</v>
      </c>
      <c r="E85" s="48">
        <f>SUM(E86+E88)</f>
        <v>10448200</v>
      </c>
      <c r="F85" s="48">
        <f t="shared" si="6"/>
        <v>32000</v>
      </c>
    </row>
    <row r="86" spans="1:6" ht="12.75">
      <c r="A86" s="47" t="s">
        <v>467</v>
      </c>
      <c r="B86" s="47" t="s">
        <v>110</v>
      </c>
      <c r="C86" s="47" t="s">
        <v>465</v>
      </c>
      <c r="D86" s="48">
        <f>SUM(D87)</f>
        <v>10095100</v>
      </c>
      <c r="E86" s="48">
        <f>SUM(E87)</f>
        <v>10095100</v>
      </c>
      <c r="F86" s="48">
        <f t="shared" si="6"/>
        <v>0</v>
      </c>
    </row>
    <row r="87" spans="1:6" ht="38.25">
      <c r="A87" s="47" t="s">
        <v>466</v>
      </c>
      <c r="B87" s="47" t="s">
        <v>110</v>
      </c>
      <c r="C87" s="47" t="s">
        <v>464</v>
      </c>
      <c r="D87" s="48">
        <v>10095100</v>
      </c>
      <c r="E87" s="48">
        <v>10095100</v>
      </c>
      <c r="F87" s="48">
        <f t="shared" si="6"/>
        <v>0</v>
      </c>
    </row>
    <row r="88" spans="1:6" ht="25.5">
      <c r="A88" s="47" t="s">
        <v>484</v>
      </c>
      <c r="B88" s="47" t="s">
        <v>110</v>
      </c>
      <c r="C88" s="47" t="s">
        <v>482</v>
      </c>
      <c r="D88" s="48">
        <f>SUM(D89)</f>
        <v>385100</v>
      </c>
      <c r="E88" s="48">
        <f>SUM(E89)</f>
        <v>353100</v>
      </c>
      <c r="F88" s="48">
        <f t="shared" si="6"/>
        <v>32000</v>
      </c>
    </row>
    <row r="89" spans="1:6" ht="25.5">
      <c r="A89" s="47" t="s">
        <v>485</v>
      </c>
      <c r="B89" s="47" t="s">
        <v>110</v>
      </c>
      <c r="C89" s="47" t="s">
        <v>483</v>
      </c>
      <c r="D89" s="48">
        <v>385100</v>
      </c>
      <c r="E89" s="48">
        <v>353100</v>
      </c>
      <c r="F89" s="48">
        <f t="shared" si="6"/>
        <v>32000</v>
      </c>
    </row>
    <row r="90" spans="1:6" ht="25.5">
      <c r="A90" s="47" t="s">
        <v>225</v>
      </c>
      <c r="B90" s="47" t="s">
        <v>110</v>
      </c>
      <c r="C90" s="47" t="s">
        <v>397</v>
      </c>
      <c r="D90" s="48">
        <f>SUM(D93+D91)</f>
        <v>299400</v>
      </c>
      <c r="E90" s="48">
        <f>SUM(E93+E91)</f>
        <v>237642.27</v>
      </c>
      <c r="F90" s="48">
        <f t="shared" si="6"/>
        <v>61757.73000000001</v>
      </c>
    </row>
    <row r="91" spans="1:6" ht="30" customHeight="1">
      <c r="A91" s="47" t="s">
        <v>226</v>
      </c>
      <c r="B91" s="47" t="s">
        <v>110</v>
      </c>
      <c r="C91" s="47" t="s">
        <v>398</v>
      </c>
      <c r="D91" s="48">
        <v>200</v>
      </c>
      <c r="E91" s="48">
        <f>SUM(E92)</f>
        <v>200</v>
      </c>
      <c r="F91" s="48">
        <f>SUM(D91-E91)</f>
        <v>0</v>
      </c>
    </row>
    <row r="92" spans="1:6" ht="38.25">
      <c r="A92" s="47" t="s">
        <v>227</v>
      </c>
      <c r="B92" s="47" t="s">
        <v>110</v>
      </c>
      <c r="C92" s="47" t="s">
        <v>399</v>
      </c>
      <c r="D92" s="48">
        <v>200</v>
      </c>
      <c r="E92" s="48">
        <v>200</v>
      </c>
      <c r="F92" s="48">
        <f>SUM(D92-E92)</f>
        <v>0</v>
      </c>
    </row>
    <row r="93" spans="1:6" ht="38.25">
      <c r="A93" s="47" t="s">
        <v>469</v>
      </c>
      <c r="B93" s="47" t="s">
        <v>110</v>
      </c>
      <c r="C93" s="47" t="s">
        <v>400</v>
      </c>
      <c r="D93" s="48">
        <f>SUM(D94)</f>
        <v>299200</v>
      </c>
      <c r="E93" s="48">
        <f>SUM(E94)</f>
        <v>237442.27</v>
      </c>
      <c r="F93" s="48">
        <f t="shared" si="6"/>
        <v>61757.73000000001</v>
      </c>
    </row>
    <row r="94" spans="1:6" ht="51">
      <c r="A94" s="47" t="s">
        <v>468</v>
      </c>
      <c r="B94" s="47" t="s">
        <v>110</v>
      </c>
      <c r="C94" s="47" t="s">
        <v>401</v>
      </c>
      <c r="D94" s="48">
        <v>299200</v>
      </c>
      <c r="E94" s="48">
        <v>237442.27</v>
      </c>
      <c r="F94" s="48">
        <f t="shared" si="6"/>
        <v>61757.73000000001</v>
      </c>
    </row>
    <row r="95" spans="1:6" ht="12.75">
      <c r="A95" s="47" t="s">
        <v>69</v>
      </c>
      <c r="B95" s="47" t="s">
        <v>110</v>
      </c>
      <c r="C95" s="47" t="s">
        <v>402</v>
      </c>
      <c r="D95" s="48">
        <f>SUM(D96)</f>
        <v>40400</v>
      </c>
      <c r="E95" s="48">
        <f>SUM(E96)</f>
        <v>40400</v>
      </c>
      <c r="F95" s="48">
        <f t="shared" si="6"/>
        <v>0</v>
      </c>
    </row>
    <row r="96" spans="1:6" ht="51">
      <c r="A96" s="47" t="s">
        <v>130</v>
      </c>
      <c r="B96" s="47" t="s">
        <v>110</v>
      </c>
      <c r="C96" s="47" t="s">
        <v>403</v>
      </c>
      <c r="D96" s="48">
        <f>SUM(D97)</f>
        <v>40400</v>
      </c>
      <c r="E96" s="48">
        <f>SUM(E97)</f>
        <v>40400</v>
      </c>
      <c r="F96" s="48">
        <f t="shared" si="6"/>
        <v>0</v>
      </c>
    </row>
    <row r="97" spans="1:6" ht="63.75">
      <c r="A97" s="47" t="s">
        <v>228</v>
      </c>
      <c r="B97" s="47" t="s">
        <v>110</v>
      </c>
      <c r="C97" s="47" t="s">
        <v>404</v>
      </c>
      <c r="D97" s="48">
        <v>40400</v>
      </c>
      <c r="E97" s="48">
        <v>40400</v>
      </c>
      <c r="F97" s="48">
        <f>SUM(D97-E97)</f>
        <v>0</v>
      </c>
    </row>
  </sheetData>
  <sheetProtection/>
  <autoFilter ref="A13:F9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17537700</v>
      </c>
      <c r="E5" s="51">
        <f>SUM(E6)</f>
        <v>14657954.730000002</v>
      </c>
      <c r="F5" s="51">
        <f aca="true" t="shared" si="0" ref="F5:F14">SUM(D5-E5)</f>
        <v>2879745.2699999977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17537700</v>
      </c>
      <c r="E6" s="51">
        <f>SUM(E7+E67+E76+E123+E164+E171+E196+E203)</f>
        <v>14657954.730000002</v>
      </c>
      <c r="F6" s="51">
        <f t="shared" si="0"/>
        <v>2879745.2699999977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7191900</v>
      </c>
      <c r="E7" s="51">
        <f>SUM(E8+E48)</f>
        <v>6050309.550000002</v>
      </c>
      <c r="F7" s="51">
        <f t="shared" si="0"/>
        <v>1141590.4499999983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7000900</v>
      </c>
      <c r="E8" s="51">
        <f>SUM(E10+E43)</f>
        <v>5896470.520000001</v>
      </c>
      <c r="F8" s="51">
        <f t="shared" si="0"/>
        <v>1104429.4799999986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7000700</v>
      </c>
      <c r="E9" s="51">
        <f>SUM(E10)</f>
        <v>5896270.520000001</v>
      </c>
      <c r="F9" s="51">
        <f t="shared" si="0"/>
        <v>1104429.4799999986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7000700</v>
      </c>
      <c r="E10" s="51">
        <f>SUM(E11+E17+E26+E33+E39+E30+E36)</f>
        <v>5896270.520000001</v>
      </c>
      <c r="F10" s="51">
        <f t="shared" si="0"/>
        <v>1104429.4799999986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6113500</v>
      </c>
      <c r="E11" s="51">
        <f>SUM(E14:E16)</f>
        <v>5177118.0600000005</v>
      </c>
      <c r="F11" s="51">
        <f>SUM(D11-E11)</f>
        <v>936381.9399999995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6113500</v>
      </c>
      <c r="E12" s="51">
        <f>SUM(E13)</f>
        <v>5177118.0600000005</v>
      </c>
      <c r="F12" s="51">
        <f t="shared" si="0"/>
        <v>936381.9399999995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6113500</v>
      </c>
      <c r="E13" s="51">
        <f>SUM(E14:E16)</f>
        <v>5177118.0600000005</v>
      </c>
      <c r="F13" s="51">
        <f t="shared" si="0"/>
        <v>936381.9399999995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4420600</v>
      </c>
      <c r="E14" s="51">
        <v>3738523.6</v>
      </c>
      <c r="F14" s="51">
        <f t="shared" si="0"/>
        <v>682076.3999999999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366208</v>
      </c>
      <c r="F15" s="51">
        <f aca="true" t="shared" si="1" ref="F15:F40">SUM(D15-E15)</f>
        <v>92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1326600</v>
      </c>
      <c r="E16" s="51">
        <v>1072386.46</v>
      </c>
      <c r="F16" s="51">
        <f t="shared" si="1"/>
        <v>254213.54000000004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641980.98</v>
      </c>
      <c r="F17" s="51">
        <f t="shared" si="1"/>
        <v>165419.02000000002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639861.39</v>
      </c>
      <c r="F18" s="51">
        <f t="shared" si="1"/>
        <v>153538.61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639861.39</v>
      </c>
      <c r="F19" s="51">
        <f t="shared" si="1"/>
        <v>153538.61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571228.56</v>
      </c>
      <c r="F20" s="51">
        <f t="shared" si="1"/>
        <v>137471.43999999994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68632.83</v>
      </c>
      <c r="F21" s="51">
        <f t="shared" si="1"/>
        <v>16067.169999999998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2119.59</v>
      </c>
      <c r="F22" s="51">
        <f t="shared" si="1"/>
        <v>11880.41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2119.59</v>
      </c>
      <c r="F23" s="51">
        <f t="shared" si="1"/>
        <v>11880.41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1912</v>
      </c>
      <c r="F24" s="51">
        <f t="shared" si="1"/>
        <v>88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17420</v>
      </c>
      <c r="F26" s="51">
        <f t="shared" si="1"/>
        <v>2580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17420</v>
      </c>
      <c r="F27" s="51">
        <f t="shared" si="1"/>
        <v>2580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17420</v>
      </c>
      <c r="F28" s="51">
        <f t="shared" si="1"/>
        <v>2580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17420</v>
      </c>
      <c r="F29" s="51">
        <f t="shared" si="1"/>
        <v>2580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153839.03</v>
      </c>
      <c r="F48" s="51">
        <f t="shared" si="2"/>
        <v>37160.97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100312.8</v>
      </c>
      <c r="F49" s="51">
        <f t="shared" si="2"/>
        <v>24687.199999999997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100312.8</v>
      </c>
      <c r="F50" s="51">
        <f t="shared" si="2"/>
        <v>24687.199999999997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20290</v>
      </c>
      <c r="F51" s="51">
        <f t="shared" si="2"/>
        <v>4710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290</v>
      </c>
      <c r="F52" s="51">
        <f t="shared" si="2"/>
        <v>4710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290</v>
      </c>
      <c r="F53" s="51">
        <f t="shared" si="2"/>
        <v>4710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290</v>
      </c>
      <c r="F54" s="51">
        <f t="shared" si="2"/>
        <v>4710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80022.8</v>
      </c>
      <c r="F58" s="51">
        <f t="shared" si="2"/>
        <v>19977.199999999997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80022.8</v>
      </c>
      <c r="F59" s="51">
        <f t="shared" si="2"/>
        <v>19977.199999999997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80022.8</v>
      </c>
      <c r="F60" s="51">
        <f t="shared" si="2"/>
        <v>19977.199999999997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80022.8</v>
      </c>
      <c r="F61" s="51">
        <f t="shared" si="2"/>
        <v>19977.199999999997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53526.23</v>
      </c>
      <c r="F62" s="51">
        <f t="shared" si="2"/>
        <v>12473.769999999997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53526.23</v>
      </c>
      <c r="F63" s="51">
        <f t="shared" si="2"/>
        <v>12473.769999999997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53526.23</v>
      </c>
      <c r="F64" s="51">
        <f t="shared" si="2"/>
        <v>12473.769999999997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53526.23</v>
      </c>
      <c r="F65" s="51">
        <f t="shared" si="2"/>
        <v>12473.769999999997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53526.23</v>
      </c>
      <c r="F66" s="51">
        <f t="shared" si="2"/>
        <v>12473.769999999997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299200</v>
      </c>
      <c r="E67" s="51">
        <f t="shared" si="3"/>
        <v>237442.27000000002</v>
      </c>
      <c r="F67" s="51">
        <f aca="true" t="shared" si="4" ref="F67:F77">SUM(D67-E67)</f>
        <v>61757.72999999998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299200</v>
      </c>
      <c r="E68" s="51">
        <f>SUM(E70)</f>
        <v>237442.27000000002</v>
      </c>
      <c r="F68" s="51">
        <f t="shared" si="4"/>
        <v>61757.72999999998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299200</v>
      </c>
      <c r="E69" s="51">
        <f t="shared" si="3"/>
        <v>237442.27000000002</v>
      </c>
      <c r="F69" s="51">
        <f t="shared" si="4"/>
        <v>61757.72999999998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299200</v>
      </c>
      <c r="E70" s="51">
        <f t="shared" si="3"/>
        <v>237442.27000000002</v>
      </c>
      <c r="F70" s="51">
        <f t="shared" si="4"/>
        <v>61757.72999999998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299200</v>
      </c>
      <c r="E71" s="51">
        <f>SUM(E72)</f>
        <v>237442.27000000002</v>
      </c>
      <c r="F71" s="51">
        <f t="shared" si="4"/>
        <v>61757.72999999998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299200</v>
      </c>
      <c r="E72" s="51">
        <f>SUM(E73)</f>
        <v>237442.27000000002</v>
      </c>
      <c r="F72" s="51">
        <f t="shared" si="4"/>
        <v>61757.72999999998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299200</v>
      </c>
      <c r="E73" s="51">
        <f>SUM(E74:E75)</f>
        <v>237442.27000000002</v>
      </c>
      <c r="F73" s="51">
        <f t="shared" si="4"/>
        <v>61757.72999999998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230800</v>
      </c>
      <c r="E74" s="51">
        <v>185366.01</v>
      </c>
      <c r="F74" s="51">
        <f t="shared" si="4"/>
        <v>45433.98999999999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68400</v>
      </c>
      <c r="E75" s="51">
        <v>52076.26</v>
      </c>
      <c r="F75" s="51">
        <f t="shared" si="4"/>
        <v>16323.739999999998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12800.34</v>
      </c>
      <c r="F76" s="51">
        <f t="shared" si="4"/>
        <v>21199.66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4000</v>
      </c>
      <c r="F101" s="51">
        <f aca="true" t="shared" si="7" ref="F101:F122">SUM(D101-E101)</f>
        <v>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4000</v>
      </c>
      <c r="F102" s="51">
        <f t="shared" si="7"/>
        <v>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1000</v>
      </c>
      <c r="F103" s="51">
        <f t="shared" si="7"/>
        <v>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1000</v>
      </c>
      <c r="F104" s="51">
        <f t="shared" si="7"/>
        <v>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1000</v>
      </c>
      <c r="F105" s="51">
        <f t="shared" si="7"/>
        <v>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1000</v>
      </c>
      <c r="F106" s="51">
        <f t="shared" si="7"/>
        <v>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1000</v>
      </c>
      <c r="F107" s="51">
        <f t="shared" si="7"/>
        <v>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1000</v>
      </c>
      <c r="F108" s="51">
        <f t="shared" si="7"/>
        <v>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1000</v>
      </c>
      <c r="F109" s="51">
        <f t="shared" si="7"/>
        <v>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1000</v>
      </c>
      <c r="F110" s="51">
        <f t="shared" si="7"/>
        <v>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1000</v>
      </c>
      <c r="F111" s="51">
        <f t="shared" si="7"/>
        <v>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1000</v>
      </c>
      <c r="F112" s="51">
        <f t="shared" si="7"/>
        <v>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1000</v>
      </c>
      <c r="F113" s="51">
        <f t="shared" si="7"/>
        <v>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1000</v>
      </c>
      <c r="F114" s="51">
        <f t="shared" si="7"/>
        <v>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1000</v>
      </c>
      <c r="F115" s="51">
        <f t="shared" si="7"/>
        <v>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1000</v>
      </c>
      <c r="F116" s="51">
        <f t="shared" si="7"/>
        <v>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1000</v>
      </c>
      <c r="F117" s="51">
        <f t="shared" si="7"/>
        <v>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1000</v>
      </c>
      <c r="F118" s="51">
        <f t="shared" si="7"/>
        <v>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1000</v>
      </c>
      <c r="F119" s="51">
        <f t="shared" si="7"/>
        <v>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1000</v>
      </c>
      <c r="F120" s="51">
        <f t="shared" si="7"/>
        <v>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1000</v>
      </c>
      <c r="F121" s="51">
        <f t="shared" si="7"/>
        <v>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1000</v>
      </c>
      <c r="F122" s="51">
        <f t="shared" si="7"/>
        <v>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1815125.5</v>
      </c>
      <c r="F123" s="51">
        <f aca="true" t="shared" si="8" ref="F123:F137">SUM(D123-E123)</f>
        <v>554174.5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106068.63</v>
      </c>
      <c r="F124" s="51">
        <f t="shared" si="8"/>
        <v>22231.369999999995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106068.63</v>
      </c>
      <c r="F125" s="51">
        <f t="shared" si="8"/>
        <v>22231.369999999995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106068.63</v>
      </c>
      <c r="F126" s="51">
        <f t="shared" si="8"/>
        <v>22231.369999999995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106068.63</v>
      </c>
      <c r="F127" s="51">
        <f t="shared" si="8"/>
        <v>21431.369999999995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104852.63</v>
      </c>
      <c r="F128" s="51">
        <f t="shared" si="8"/>
        <v>21347.369999999995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104852.63</v>
      </c>
      <c r="F129" s="51">
        <f t="shared" si="8"/>
        <v>21347.369999999995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104852.63</v>
      </c>
      <c r="F130" s="51">
        <f t="shared" si="8"/>
        <v>21347.369999999995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1216</v>
      </c>
      <c r="F131" s="51">
        <f t="shared" si="8"/>
        <v>84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1216</v>
      </c>
      <c r="F132" s="51">
        <f t="shared" si="8"/>
        <v>84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1216</v>
      </c>
      <c r="F133" s="51">
        <f t="shared" si="8"/>
        <v>84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1709056.8699999999</v>
      </c>
      <c r="F138" s="51">
        <f aca="true" t="shared" si="9" ref="F138:F157">SUM(D138-E138)</f>
        <v>531943.1300000001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1709056.8699999999</v>
      </c>
      <c r="F139" s="51">
        <f>SUM(D139-E139)</f>
        <v>501943.1300000001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1709056.8699999999</v>
      </c>
      <c r="F140" s="51">
        <f t="shared" si="9"/>
        <v>501943.1300000001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1770000</v>
      </c>
      <c r="E141" s="58">
        <f>SUM(E142)</f>
        <v>1410956.67</v>
      </c>
      <c r="F141" s="51">
        <f t="shared" si="9"/>
        <v>359043.3300000001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1770000</v>
      </c>
      <c r="E142" s="51">
        <f>SUM(E143)</f>
        <v>1410956.67</v>
      </c>
      <c r="F142" s="51">
        <f t="shared" si="9"/>
        <v>359043.3300000001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1770000</v>
      </c>
      <c r="E143" s="51">
        <f>SUM(E144+E145)</f>
        <v>1410956.67</v>
      </c>
      <c r="F143" s="51">
        <f t="shared" si="9"/>
        <v>359043.3300000001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480000</v>
      </c>
      <c r="E144" s="58">
        <v>401153</v>
      </c>
      <c r="F144" s="51">
        <f t="shared" si="9"/>
        <v>78847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1009803.67</v>
      </c>
      <c r="F145" s="51">
        <f t="shared" si="9"/>
        <v>280196.32999999996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383000</v>
      </c>
      <c r="E154" s="51">
        <f>SUM(E157)</f>
        <v>265566.79</v>
      </c>
      <c r="F154" s="51">
        <f t="shared" si="9"/>
        <v>117433.21000000002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383000</v>
      </c>
      <c r="E155" s="51">
        <f>SUM(E156)</f>
        <v>265566.79</v>
      </c>
      <c r="F155" s="51">
        <f t="shared" si="9"/>
        <v>117433.21000000002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383000</v>
      </c>
      <c r="E156" s="51">
        <f>SUM(E157)</f>
        <v>265566.79</v>
      </c>
      <c r="F156" s="51">
        <f t="shared" si="9"/>
        <v>117433.21000000002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383000</v>
      </c>
      <c r="E157" s="51">
        <v>265566.79</v>
      </c>
      <c r="F157" s="51">
        <f t="shared" si="9"/>
        <v>117433.21000000002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19750</v>
      </c>
      <c r="F164" s="51">
        <f>SUM(F165)</f>
        <v>250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19750</v>
      </c>
      <c r="F165" s="51">
        <f>SUM(F167)</f>
        <v>250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19750</v>
      </c>
      <c r="F166" s="51">
        <f>SUM(F170)</f>
        <v>250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19750</v>
      </c>
      <c r="F167" s="51">
        <f>SUM(F170)</f>
        <v>250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19750</v>
      </c>
      <c r="F168" s="51">
        <f aca="true" t="shared" si="11" ref="F168:F174">SUM(D168-E168)</f>
        <v>250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19750</v>
      </c>
      <c r="F169" s="51">
        <f t="shared" si="11"/>
        <v>250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19750</v>
      </c>
      <c r="F170" s="51">
        <f t="shared" si="11"/>
        <v>250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7320600</v>
      </c>
      <c r="E171" s="51">
        <f>SUM(E172)</f>
        <v>6289594.210000001</v>
      </c>
      <c r="F171" s="51">
        <f t="shared" si="11"/>
        <v>1031005.7899999991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7320600</v>
      </c>
      <c r="E172" s="51">
        <f>SUM(E174)</f>
        <v>6289594.210000001</v>
      </c>
      <c r="F172" s="51">
        <f t="shared" si="11"/>
        <v>1031005.7899999991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7320600</v>
      </c>
      <c r="E173" s="51">
        <f>SUM(E174)</f>
        <v>6289594.210000001</v>
      </c>
      <c r="F173" s="51">
        <f t="shared" si="11"/>
        <v>1031005.7899999991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7320600</v>
      </c>
      <c r="E174" s="51">
        <f>SUM(E175+E192+E188)</f>
        <v>6289594.210000001</v>
      </c>
      <c r="F174" s="51">
        <f t="shared" si="11"/>
        <v>1031005.7899999991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7145100</v>
      </c>
      <c r="E175" s="51">
        <f>SUM(E176+E180+E184)</f>
        <v>6118504.210000001</v>
      </c>
      <c r="F175" s="51">
        <f>SUM(F178:F186)</f>
        <v>1780373.1599999995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3579197.4</v>
      </c>
      <c r="F176" s="51">
        <f>SUM(F179:F187)</f>
        <v>1297893.1699999992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3579197.4</v>
      </c>
      <c r="F177" s="51">
        <f>SUM(F183:F188)</f>
        <v>210368.03000000003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2764911</v>
      </c>
      <c r="F178" s="51">
        <f aca="true" t="shared" si="12" ref="F178:F210">SUM(D178-E178)</f>
        <v>482889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814286.4</v>
      </c>
      <c r="F179" s="51">
        <f t="shared" si="12"/>
        <v>166613.59999999998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2913200</v>
      </c>
      <c r="E180" s="51">
        <f>SUM(E181)</f>
        <v>2536579.8200000003</v>
      </c>
      <c r="F180" s="51">
        <f t="shared" si="12"/>
        <v>376620.1799999997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2913200</v>
      </c>
      <c r="E181" s="51">
        <f>SUM(E183+E182)</f>
        <v>2536579.8200000003</v>
      </c>
      <c r="F181" s="51">
        <f t="shared" si="12"/>
        <v>376620.1799999997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1431700</v>
      </c>
      <c r="E182" s="51">
        <v>1259618.82</v>
      </c>
      <c r="F182" s="51">
        <f t="shared" si="12"/>
        <v>172081.17999999993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1481500</v>
      </c>
      <c r="E183" s="51">
        <v>1276961</v>
      </c>
      <c r="F183" s="51">
        <f t="shared" si="12"/>
        <v>204539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2726.99</v>
      </c>
      <c r="F184" s="51">
        <f t="shared" si="12"/>
        <v>473.0100000000002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2726.99</v>
      </c>
      <c r="F185" s="51">
        <f t="shared" si="12"/>
        <v>473.0100000000002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2136</v>
      </c>
      <c r="F186" s="51">
        <f t="shared" si="12"/>
        <v>64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590.99</v>
      </c>
      <c r="F187" s="51">
        <f t="shared" si="12"/>
        <v>409.01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45590</v>
      </c>
      <c r="F188" s="51">
        <f t="shared" si="12"/>
        <v>4410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45590</v>
      </c>
      <c r="F189" s="51">
        <f t="shared" si="12"/>
        <v>4410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45590</v>
      </c>
      <c r="F190" s="51">
        <f t="shared" si="12"/>
        <v>4410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45590</v>
      </c>
      <c r="F191" s="51">
        <f t="shared" si="12"/>
        <v>4410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125500</v>
      </c>
      <c r="F192" s="51">
        <f t="shared" si="12"/>
        <v>0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125500</v>
      </c>
      <c r="F193" s="51">
        <f t="shared" si="12"/>
        <v>0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125500</v>
      </c>
      <c r="F194" s="51">
        <f t="shared" si="12"/>
        <v>0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125500</v>
      </c>
      <c r="F195" s="51">
        <f t="shared" si="12"/>
        <v>0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210342.86</v>
      </c>
      <c r="F196" s="51">
        <f t="shared" si="12"/>
        <v>42357.140000000014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210342.86</v>
      </c>
      <c r="F197" s="51">
        <f t="shared" si="12"/>
        <v>42357.140000000014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210342.86</v>
      </c>
      <c r="F198" s="51">
        <f t="shared" si="12"/>
        <v>42357.140000000014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210342.86</v>
      </c>
      <c r="F199" s="51">
        <f t="shared" si="12"/>
        <v>42357.140000000014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210342.86</v>
      </c>
      <c r="F200" s="51">
        <f t="shared" si="12"/>
        <v>42357.140000000014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210342.86</v>
      </c>
      <c r="F201" s="51">
        <f t="shared" si="12"/>
        <v>42357.140000000014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210342.86</v>
      </c>
      <c r="F202" s="51">
        <f t="shared" si="12"/>
        <v>42357.140000000014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22590</v>
      </c>
      <c r="F203" s="51">
        <f t="shared" si="12"/>
        <v>27410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22590</v>
      </c>
      <c r="F204" s="51">
        <f t="shared" si="12"/>
        <v>27410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22590</v>
      </c>
      <c r="F205" s="51">
        <f t="shared" si="12"/>
        <v>27410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22590</v>
      </c>
      <c r="F206" s="51">
        <f t="shared" si="12"/>
        <v>27410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22590</v>
      </c>
      <c r="F207" s="51">
        <f t="shared" si="12"/>
        <v>27410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22590</v>
      </c>
      <c r="F208" s="51">
        <f t="shared" si="12"/>
        <v>27410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22590</v>
      </c>
      <c r="F209" s="51">
        <f t="shared" si="12"/>
        <v>27410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22590</v>
      </c>
      <c r="F210" s="51">
        <f t="shared" si="12"/>
        <v>27410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514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-2011342.4699999988</v>
      </c>
      <c r="F5" s="53">
        <f>D5-E5</f>
        <v>2294142.469999999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-2011342.4699999988</v>
      </c>
      <c r="F6" s="53">
        <f>D6-E6</f>
        <v>2294142.469999999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-17254900</v>
      </c>
      <c r="E7" s="53">
        <f t="shared" si="0"/>
        <v>-16864121.56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-17254900</v>
      </c>
      <c r="E8" s="53">
        <f t="shared" si="0"/>
        <v>-16864121.56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-17254900</v>
      </c>
      <c r="E9" s="53">
        <f t="shared" si="0"/>
        <v>-16864121.56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-17254900</v>
      </c>
      <c r="E10" s="48">
        <v>-16864121.56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17537700</v>
      </c>
      <c r="E11" s="57">
        <f t="shared" si="1"/>
        <v>14852779.09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17537700</v>
      </c>
      <c r="E12" s="57">
        <f t="shared" si="1"/>
        <v>14852779.09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17537700</v>
      </c>
      <c r="E13" s="57">
        <f t="shared" si="1"/>
        <v>14852779.09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17537700</v>
      </c>
      <c r="E14" s="57">
        <v>14852779.09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2024-01-15T07:36:22Z</dcterms:modified>
  <cp:category/>
  <cp:version/>
  <cp:contentType/>
  <cp:contentStatus/>
</cp:coreProperties>
</file>