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'доходы'!$A$13:$F$97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<sst xmlns="http://schemas.openxmlformats.org/spreadsheetml/2006/main" count="944" uniqueCount="517">
  <si>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</si>
  <si>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</si>
  <si>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</si>
  <si>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</si>
  <si>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</si>
  <si>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</si>
  <si>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</si>
  <si>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</si>
  <si>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</si>
  <si>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</si>
  <si>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</si>
  <si>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</si>
  <si>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</si>
  <si>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</si>
  <si>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</si>
  <si>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</si>
  <si>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</si>
  <si>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</si>
  <si>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</si>
  <si>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</si>
  <si>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</si>
  <si>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</si>
  <si>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</si>
  <si>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</si>
  <si>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</si>
  <si>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</si>
  <si>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</si>
  <si>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</si>
  <si>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</si>
  <si>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</si>
  <si>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</si>
  <si>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</si>
  <si>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</si>
  <si>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</si>
  <si>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</si>
  <si>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</si>
  <si>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</si>
  <si>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</si>
  <si>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</si>
  <si>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</si>
  <si>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</si>
  <si>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</si>
  <si>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</si>
  <si>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</si>
  <si>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</si>
  <si>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</si>
  <si>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</si>
  <si>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</si>
  <si>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</si>
  <si>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</si>
  <si>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</si>
  <si>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</si>
  <si>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</si>
  <si>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</si>
  <si>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</si>
  <si>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</si>
  <si>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</si>
  <si>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</si>
  <si>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</si>
  <si>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</si>
  <si>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</si>
  <si>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</si>
  <si>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</si>
  <si>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</si>
  <si>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</si>
  <si>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</si>
  <si>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</si>
  <si>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</si>
  <si>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</si>
  <si>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</si>
  <si>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</si>
  <si>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</si>
  <si>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</si>
  <si>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</si>
  <si>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</si>
  <si>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</si>
  <si>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</si>
  <si>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</si>
  <si>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</si>
  <si>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</si>
  <si>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</si>
  <si>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</si>
  <si>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</si>
  <si>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</si>
  <si>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</si>
  <si>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</si>
  <si>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</si>
  <si>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</si>
  <si>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</si>
  <si>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</si>
  <si>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</si>
  <si>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</si>
  <si>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</si>
  <si>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</si>
  <si>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</si>
  <si>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</si>
  <si>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</si>
  <si>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</si>
  <si>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</si>
  <si>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</si>
  <si>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</si>
  <si>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</si>
  <si>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</si>
  <si>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</si>
  <si>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</si>
  <si>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</si>
  <si>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</si>
  <si>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</si>
  <si>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</si>
  <si>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</si>
  <si>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</si>
  <si>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</si>
  <si>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</si>
  <si>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</si>
  <si>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</si>
  <si>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</si>
  <si>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</si>
  <si>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</si>
  <si>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</si>
  <si>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</si>
  <si>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</si>
  <si>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</si>
  <si>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</si>
  <si>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</si>
  <si>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</si>
  <si>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</si>
  <si>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</si>
  <si>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</si>
  <si>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</si>
  <si>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</si>
  <si>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</si>
  <si>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</si>
  <si>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</si>
  <si>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</si>
  <si>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</si>
  <si>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</si>
  <si>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</si>
  <si>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</si>
  <si>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</si>
  <si>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</si>
  <si>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</si>
  <si>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</si>
  <si>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</si>
  <si>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</si>
  <si>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</si>
  <si>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</si>
  <si>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</si>
  <si>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</si>
  <si>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</si>
  <si>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</si>
  <si>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</si>
  <si>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</si>
  <si>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</si>
  <si>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</si>
  <si>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</si>
  <si>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</si>
  <si>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</si>
  <si>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</si>
  <si>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</si>
  <si>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</si>
  <si>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</si>
  <si>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</si>
  <si>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</si>
  <si>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</si>
  <si>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</si>
  <si>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</si>
  <si>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</si>
  <si>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</si>
  <si>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</si>
  <si>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</si>
  <si>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</si>
  <si>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</si>
  <si>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</si>
  <si>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</si>
  <si>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</si>
  <si>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</si>
  <si>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</si>
  <si>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</si>
  <si>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</si>
  <si>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</si>
  <si>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</si>
  <si>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</si>
  <si>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</si>
  <si>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</si>
  <si>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</si>
  <si>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</si>
  <si>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</si>
  <si>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</si>
  <si>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</si>
  <si>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</si>
  <si>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</si>
  <si>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</si>
  <si>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</si>
  <si>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</si>
  <si>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</si>
  <si>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</si>
  <si>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</si>
  <si>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</si>
  <si>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</si>
  <si>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</si>
  <si>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</si>
  <si>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</si>
  <si>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</si>
  <si>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</si>
  <si>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</si>
  <si>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</si>
  <si>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</si>
  <si>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</si>
  <si>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</si>
  <si>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</si>
  <si>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</si>
  <si>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</si>
  <si>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</si>
  <si>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</si>
  <si>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</si>
  <si>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</si>
  <si>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</si>
  <si>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</si>
  <si>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</si>
  <si>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</si>
  <si>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</si>
  <si>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</si>
  <si>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</si>
  <si>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</si>
  <si>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</si>
  <si>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</si>
  <si>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</si>
  <si>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</si>
  <si>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</si>
  <si>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</si>
  <si>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</si>
  <si>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</si>
  <si>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</si>
  <si>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</si>
  <si>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</si>
  <si>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</si>
  <si>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</si>
  <si>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</si>
  <si>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</si>
  <si>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</si>
  <si>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</si>
  <si>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</si>
  <si>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</si>
  <si>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</si>
  <si>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</si>
  <si>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</si>
  <si>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</si>
  <si>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</si>
  <si>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</si>
  <si>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</si>
  <si>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</si>
  <si>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</si>
  <si>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</si>
  <si>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</si>
  <si>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</si>
  <si>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</si>
  <si>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</si>
  <si>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</si>
  <si>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</si>
  <si>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</si>
  <si>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</si>
  <si>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</si>
  <si>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</si>
  <si>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</si>
  <si>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</si>
  <si>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</si>
  <si>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</si>
  <si>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</si>
  <si>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</si>
  <si>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</si>
  <si>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</si>
  <si>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</si>
  <si>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</si>
  <si>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</si>
  <si>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</si>
  <si>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</si>
  <si>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</si>
  <si>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</si>
  <si>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</si>
  <si>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</si>
  <si>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</si>
  <si>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</si>
  <si>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</si>
  <si>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</si>
  <si>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</si>
  <si>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</si>
  <si>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</si>
  <si>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</si>
  <si>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</si>
  <si>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</si>
  <si>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</si>
  <si>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</si>
  <si>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</si>
  <si>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</si>
  <si>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</si>
  <si>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</si>
  <si>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</si>
  <si>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</si>
  <si>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</si>
  <si>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</si>
  <si>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</si>
  <si>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</si>
  <si>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</si>
  <si>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</si>
  <si>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</si>
  <si>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</si>
  <si>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</si>
  <si>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</si>
  <si>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</si>
  <si>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</si>
  <si>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</si>
  <si>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</si>
  <si>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</si>
  <si>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</si>
  <si>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</si>
  <si>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</si>
  <si>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</si>
  <si>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</si>
  <si>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</si>
  <si>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</si>
  <si>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</si>
  <si>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</si>
  <si>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</si>
  <si>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</si>
  <si>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</si>
  <si>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</si>
  <si>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</si>
  <si>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</si>
  <si>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</si>
  <si>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</si>
  <si>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</si>
  <si>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</si>
  <si>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</si>
  <si>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</si>
  <si>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</si>
  <si>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</si>
  <si>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</si>
  <si>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</si>
  <si>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</si>
  <si>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</si>
  <si>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</si>
  <si>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</si>
  <si>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</si>
  <si>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</si>
  <si>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</si>
  <si>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</si>
  <si>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</si>
  <si>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</si>
  <si>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</si>
  <si>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</si>
  <si>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</si>
  <si>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</si>
  <si>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</si>
  <si>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</si>
  <si>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</si>
  <si>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</si>
  <si>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</si>
  <si>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</si>
  <si>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</si>
  <si>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</si>
  <si>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</si>
  <si>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</si>
  <si>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</si>
  <si>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</si>
  <si>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</si>
  <si>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</si>
  <si>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</si>
  <si>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</si>
  <si>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</si>
  <si>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</si>
  <si>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</si>
  <si>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</si>
  <si>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</si>
  <si>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</si>
  <si>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</si>
  <si>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</si>
  <si>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</si>
  <si>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</si>
  <si>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</si>
  <si>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</si>
  <si>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</si>
  <si>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</si>
  <si>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</si>
  <si>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</si>
  <si>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</si>
  <si>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</si>
  <si>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</si>
  <si>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</si>
  <si>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</si>
  <si>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</si>
  <si>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</si>
  <si>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</si>
  <si>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</si>
  <si>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</si>
  <si>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</si>
  <si>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</si>
  <si>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</si>
  <si>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</si>
  <si>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</si>
  <si>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</si>
  <si>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</si>
  <si>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</si>
  <si>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</si>
  <si>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</si>
  <si>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</si>
  <si>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</si>
  <si>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</si>
  <si>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</si>
  <si>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</si>
  <si>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</si>
  <si>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</si>
  <si>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</si>
  <si>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</si>
  <si>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</si>
  <si>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</si>
  <si>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</si>
  <si>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</si>
  <si>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</si>
  <si>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</si>
  <si>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</si>
  <si>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</si>
  <si>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</si>
  <si>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</si>
  <si>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</si>
  <si>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</si>
  <si>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</si>
  <si>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</si>
  <si>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</si>
  <si>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</si>
  <si>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</si>
  <si>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</si>
  <si>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</si>
  <si>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</si>
  <si>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</si>
  <si>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</si>
  <si>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</si>
  <si>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</si>
  <si>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</si>
  <si>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</si>
  <si>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</si>
  <si>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</si>
  <si>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</si>
  <si>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</si>
  <si>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</si>
  <si>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</si>
  <si>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</si>
  <si>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</si>
  <si>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</si>
  <si>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</si>
  <si>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</si>
  <si>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</si>
  <si>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</si>
  <si>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</si>
  <si>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</si>
  <si>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</si>
  <si>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</si>
  <si>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</si>
  <si>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</si>
  <si>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</si>
  <si>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</si>
  <si>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</si>
  <si>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</si>
  <si>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</si>
  <si>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</si>
  <si>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</si>
  <si>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</si>
  <si>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</si>
  <si>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</si>
  <si>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</si>
  <si>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</si>
  <si>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</si>
  <si>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</si>
  <si>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</si>
  <si>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</si>
  <si>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</si>
  <si>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</si>
  <si>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</si>
  <si>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</si>
  <si>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</si>
  <si>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</si>
  <si>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</si>
  <si>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</si>
  <si>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</si>
  <si>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</si>
  <si>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</si>
  <si>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</si>
  <si>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</si>
  <si>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</si>
  <si>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</si>
  <si>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</si>
  <si>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</si>
  <si>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</si>
  <si>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</si>
  <si>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</si>
  <si>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</si>
  <si>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</si>
  <si>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</si>
  <si>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</si>
  <si>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</si>
  <si>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182 1 01 02130 01 0000 110</t>
  </si>
  <si>
    <t>182 1 01 02130 01 1000 110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</si>
  <si>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</si>
  <si>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</si>
  <si>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</si>
  <si>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</si>
  <si>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 1 октября  2023 года</t>
  </si>
  <si>
    <t>01.10.2023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</si>
  <si>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</si>
  <si>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</si>
  <si>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</si>
  <si>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</si>
  <si>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951 1 14 00000 00 0000 000</t>
  </si>
  <si>
    <t>951 1 14 02000 0 00000 000</t>
  </si>
  <si>
    <t>951 1 1 402050 10 0000 410</t>
  </si>
  <si>
    <t>951 1 14 02053 1 00000 410</t>
  </si>
  <si>
    <t>1513104,44</t>
  </si>
  <si>
    <t>" 05 " октября  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</si>
</sst>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0" fontId="46" fillId="0" borderId="0" xfId="0" applyFont="1" applyAlignment="1">
      <alignment wrapText="1"/>
    </xf>
    <xf numFmtId="0" fontId="46" fillId="0" borderId="20" xfId="0" applyFont="1" applyBorder="1" applyAlignment="1">
      <alignment wrapText="1"/>
    </xf>
    <xf numFmtId="49" fontId="11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87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81" t="s">
        <v>505</v>
      </c>
      <c r="B3" s="82"/>
      <c r="C3" s="82"/>
      <c r="D3" s="82"/>
      <c r="E3" s="83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506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SUM(D15+D83)</f>
        <v>16859700</v>
      </c>
      <c r="E14" s="48">
        <f>SUM(E15+E83)</f>
        <v>13554224.2</v>
      </c>
      <c r="F14" s="48">
        <f>D14-E14</f>
        <v>3305475.8000000007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SUM(D16+D35+D41+D56+D66+D74+D70)</f>
        <v>6044900</v>
      </c>
      <c r="E15" s="48">
        <f>SUM(E16+E35+E41+E56+E66+E74+E80+E60+E70)</f>
        <v>2939624.1999999997</v>
      </c>
      <c r="F15" s="48">
        <f>SUM(D15-E15)</f>
        <v>3105275.8000000003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704695.6</v>
      </c>
      <c r="F16" s="48">
        <f aca="true" t="shared" si="0" ref="F16:F55">SUM(D16-E16)</f>
        <v>117004.40000000002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SUM(E18+E25+E22+E29+E32)</f>
        <v>704695.6</v>
      </c>
      <c r="F17" s="48">
        <f t="shared" si="0"/>
        <v>117004.40000000002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611083.23</v>
      </c>
      <c r="F18" s="48">
        <f t="shared" si="0"/>
        <v>210616.77000000002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611083.23</v>
      </c>
      <c r="F19" s="48">
        <f t="shared" si="0"/>
        <v>210616.77000000002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487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1487.92</v>
      </c>
      <c r="F22" s="48">
        <f aca="true" t="shared" si="1" ref="F22:F34">SUM(D22-E22)</f>
        <v>-1487.92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1487.92</v>
      </c>
      <c r="F23" s="48">
        <f t="shared" si="1"/>
        <v>-1487.92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90132.56999999999</v>
      </c>
      <c r="F25" s="48">
        <f t="shared" si="1"/>
        <v>-90132.56999999999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86826.68</v>
      </c>
      <c r="F26" s="48">
        <f t="shared" si="1"/>
        <v>-86826.68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3305.89</v>
      </c>
      <c r="F28" s="48">
        <f t="shared" si="1"/>
        <v>-3305.89</v>
      </c>
    </row>
    <row r="29" spans="1:6" ht="40.5" customHeight="1">
      <c r="A29" s="47" t="s">
        <v>477</v>
      </c>
      <c r="B29" s="47" t="s">
        <v>110</v>
      </c>
      <c r="C29" s="47" t="s">
        <v>474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478</v>
      </c>
      <c r="B30" s="47" t="s">
        <v>110</v>
      </c>
      <c r="C30" s="47" t="s">
        <v>475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478</v>
      </c>
      <c r="B31" s="47" t="s">
        <v>110</v>
      </c>
      <c r="C31" s="47" t="s">
        <v>476</v>
      </c>
      <c r="D31" s="58">
        <v>0</v>
      </c>
      <c r="E31" s="48">
        <v>0</v>
      </c>
      <c r="F31" s="48">
        <f t="shared" si="1"/>
        <v>0</v>
      </c>
    </row>
    <row r="32" spans="1:6" ht="93.75" customHeight="1">
      <c r="A32" s="77" t="s">
        <v>502</v>
      </c>
      <c r="B32" s="47" t="s">
        <v>110</v>
      </c>
      <c r="C32" s="47" t="s">
        <v>501</v>
      </c>
      <c r="D32" s="58">
        <v>0</v>
      </c>
      <c r="E32" s="48">
        <f>SUM(E33)</f>
        <v>1721.88</v>
      </c>
      <c r="F32" s="48">
        <f t="shared" si="1"/>
        <v>-1721.88</v>
      </c>
    </row>
    <row r="33" spans="1:6" ht="54" customHeight="1">
      <c r="A33" s="77" t="s">
        <v>503</v>
      </c>
      <c r="B33" s="47" t="s">
        <v>110</v>
      </c>
      <c r="C33" s="47" t="s">
        <v>499</v>
      </c>
      <c r="D33" s="58">
        <v>0</v>
      </c>
      <c r="E33" s="48">
        <f>SUM(E34)</f>
        <v>1721.88</v>
      </c>
      <c r="F33" s="48">
        <f t="shared" si="1"/>
        <v>-1721.88</v>
      </c>
    </row>
    <row r="34" spans="1:6" ht="81.75" customHeight="1">
      <c r="A34" s="76" t="s">
        <v>504</v>
      </c>
      <c r="B34" s="47" t="s">
        <v>110</v>
      </c>
      <c r="C34" s="47" t="s">
        <v>500</v>
      </c>
      <c r="D34" s="58">
        <v>0</v>
      </c>
      <c r="E34" s="48">
        <v>1721.88</v>
      </c>
      <c r="F34" s="48">
        <f t="shared" si="1"/>
        <v>-1721.88</v>
      </c>
    </row>
    <row r="35" spans="1:6" ht="12.75">
      <c r="A35" s="47" t="s">
        <v>56</v>
      </c>
      <c r="B35" s="47" t="s">
        <v>110</v>
      </c>
      <c r="C35" s="47" t="s">
        <v>364</v>
      </c>
      <c r="D35" s="48">
        <f>SUM(D36)</f>
        <v>1200000</v>
      </c>
      <c r="E35" s="48">
        <f>SUM(E36)</f>
        <v>1046867.7</v>
      </c>
      <c r="F35" s="48">
        <f t="shared" si="0"/>
        <v>153132.30000000005</v>
      </c>
    </row>
    <row r="36" spans="1:6" ht="12.75">
      <c r="A36" s="47" t="s">
        <v>35</v>
      </c>
      <c r="B36" s="47" t="s">
        <v>110</v>
      </c>
      <c r="C36" s="47" t="s">
        <v>365</v>
      </c>
      <c r="D36" s="58">
        <f>SUM(D37)</f>
        <v>1200000</v>
      </c>
      <c r="E36" s="48">
        <f>SUM(E37)</f>
        <v>1046867.7</v>
      </c>
      <c r="F36" s="48">
        <f t="shared" si="0"/>
        <v>153132.30000000005</v>
      </c>
    </row>
    <row r="37" spans="1:6" ht="12.75">
      <c r="A37" s="47" t="s">
        <v>35</v>
      </c>
      <c r="B37" s="47" t="s">
        <v>110</v>
      </c>
      <c r="C37" s="47" t="s">
        <v>366</v>
      </c>
      <c r="D37" s="58">
        <f>SUM(D38)</f>
        <v>1200000</v>
      </c>
      <c r="E37" s="48">
        <f>SUM(E38+E39+E40)</f>
        <v>1046867.7</v>
      </c>
      <c r="F37" s="48">
        <f t="shared" si="0"/>
        <v>153132.30000000005</v>
      </c>
    </row>
    <row r="38" spans="1:6" ht="12.75">
      <c r="A38" s="47" t="s">
        <v>35</v>
      </c>
      <c r="B38" s="47" t="s">
        <v>110</v>
      </c>
      <c r="C38" s="47" t="s">
        <v>367</v>
      </c>
      <c r="D38" s="58">
        <v>1200000</v>
      </c>
      <c r="E38" s="48">
        <v>1046867.7</v>
      </c>
      <c r="F38" s="48">
        <f t="shared" si="0"/>
        <v>153132.30000000005</v>
      </c>
    </row>
    <row r="39" spans="1:6" ht="12.75">
      <c r="A39" s="47" t="s">
        <v>35</v>
      </c>
      <c r="B39" s="47" t="s">
        <v>110</v>
      </c>
      <c r="C39" s="47" t="s">
        <v>368</v>
      </c>
      <c r="D39" s="58">
        <v>0</v>
      </c>
      <c r="E39" s="48">
        <v>0</v>
      </c>
      <c r="F39" s="48">
        <f>SUM(D39-E39)</f>
        <v>0</v>
      </c>
    </row>
    <row r="40" spans="1:6" ht="12.75">
      <c r="A40" s="47" t="s">
        <v>35</v>
      </c>
      <c r="B40" s="47" t="s">
        <v>110</v>
      </c>
      <c r="C40" s="47" t="s">
        <v>369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66</v>
      </c>
      <c r="B41" s="47" t="s">
        <v>110</v>
      </c>
      <c r="C41" s="47" t="s">
        <v>370</v>
      </c>
      <c r="D41" s="48">
        <f>SUM(D42+D46)</f>
        <v>3905400</v>
      </c>
      <c r="E41" s="48">
        <f>SUM(E42+E46)</f>
        <v>773397.6699999999</v>
      </c>
      <c r="F41" s="48">
        <f t="shared" si="0"/>
        <v>3132002.33</v>
      </c>
    </row>
    <row r="42" spans="1:6" ht="12.75">
      <c r="A42" s="47" t="s">
        <v>36</v>
      </c>
      <c r="B42" s="47" t="s">
        <v>110</v>
      </c>
      <c r="C42" s="47" t="s">
        <v>371</v>
      </c>
      <c r="D42" s="48">
        <f>SUM(D43)</f>
        <v>425400</v>
      </c>
      <c r="E42" s="48">
        <f>SUM(E43)</f>
        <v>15474.49</v>
      </c>
      <c r="F42" s="48">
        <f t="shared" si="0"/>
        <v>409925.51</v>
      </c>
    </row>
    <row r="43" spans="1:6" ht="38.25">
      <c r="A43" s="47" t="s">
        <v>220</v>
      </c>
      <c r="B43" s="47" t="s">
        <v>110</v>
      </c>
      <c r="C43" s="47" t="s">
        <v>372</v>
      </c>
      <c r="D43" s="48">
        <f>SUM(D44)</f>
        <v>425400</v>
      </c>
      <c r="E43" s="48">
        <f>SUM(E44+E45)</f>
        <v>15474.49</v>
      </c>
      <c r="F43" s="48">
        <f t="shared" si="0"/>
        <v>409925.51</v>
      </c>
    </row>
    <row r="44" spans="1:6" ht="38.25">
      <c r="A44" s="47" t="s">
        <v>220</v>
      </c>
      <c r="B44" s="47" t="s">
        <v>110</v>
      </c>
      <c r="C44" s="47" t="s">
        <v>373</v>
      </c>
      <c r="D44" s="58">
        <v>425400</v>
      </c>
      <c r="E44" s="48">
        <v>15474.49</v>
      </c>
      <c r="F44" s="48">
        <f t="shared" si="0"/>
        <v>409925.51</v>
      </c>
    </row>
    <row r="45" spans="1:6" ht="38.25">
      <c r="A45" s="47" t="s">
        <v>220</v>
      </c>
      <c r="B45" s="47" t="s">
        <v>110</v>
      </c>
      <c r="C45" s="47" t="s">
        <v>374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18</v>
      </c>
      <c r="B46" s="47" t="s">
        <v>110</v>
      </c>
      <c r="C46" s="47" t="s">
        <v>375</v>
      </c>
      <c r="D46" s="48">
        <f>SUM(D47+D51)</f>
        <v>3480000</v>
      </c>
      <c r="E46" s="48">
        <f>SUM(E47+E51)</f>
        <v>757923.1799999999</v>
      </c>
      <c r="F46" s="48">
        <f t="shared" si="0"/>
        <v>2722076.8200000003</v>
      </c>
    </row>
    <row r="47" spans="1:6" ht="12.75">
      <c r="A47" s="47" t="s">
        <v>165</v>
      </c>
      <c r="B47" s="47" t="s">
        <v>110</v>
      </c>
      <c r="C47" s="47" t="s">
        <v>376</v>
      </c>
      <c r="D47" s="48">
        <f>SUM(D48)</f>
        <v>1010000</v>
      </c>
      <c r="E47" s="48">
        <f>SUM(E48)</f>
        <v>652176.85</v>
      </c>
      <c r="F47" s="48">
        <f t="shared" si="0"/>
        <v>357823.15</v>
      </c>
    </row>
    <row r="48" spans="1:6" ht="25.5">
      <c r="A48" s="47" t="s">
        <v>221</v>
      </c>
      <c r="B48" s="47" t="s">
        <v>110</v>
      </c>
      <c r="C48" s="47" t="s">
        <v>377</v>
      </c>
      <c r="D48" s="48">
        <f>SUM(D49)</f>
        <v>1010000</v>
      </c>
      <c r="E48" s="48">
        <f>SUM(E49+E50)</f>
        <v>652176.85</v>
      </c>
      <c r="F48" s="48">
        <f t="shared" si="0"/>
        <v>357823.15</v>
      </c>
    </row>
    <row r="49" spans="1:6" ht="25.5">
      <c r="A49" s="47" t="s">
        <v>221</v>
      </c>
      <c r="B49" s="47" t="s">
        <v>110</v>
      </c>
      <c r="C49" s="47" t="s">
        <v>378</v>
      </c>
      <c r="D49" s="48">
        <v>1010000</v>
      </c>
      <c r="E49" s="48">
        <v>652276.85</v>
      </c>
      <c r="F49" s="48">
        <f t="shared" si="0"/>
        <v>357723.15</v>
      </c>
    </row>
    <row r="50" spans="1:6" ht="25.5">
      <c r="A50" s="47" t="s">
        <v>221</v>
      </c>
      <c r="B50" s="47" t="s">
        <v>110</v>
      </c>
      <c r="C50" s="47" t="s">
        <v>492</v>
      </c>
      <c r="D50" s="48">
        <v>0</v>
      </c>
      <c r="E50" s="48">
        <v>-100</v>
      </c>
      <c r="F50" s="48">
        <f t="shared" si="0"/>
        <v>100</v>
      </c>
    </row>
    <row r="51" spans="1:6" ht="12.75">
      <c r="A51" s="47" t="s">
        <v>166</v>
      </c>
      <c r="B51" s="47" t="s">
        <v>110</v>
      </c>
      <c r="C51" s="47" t="s">
        <v>379</v>
      </c>
      <c r="D51" s="48">
        <f>SUM(D52)</f>
        <v>2470000</v>
      </c>
      <c r="E51" s="48">
        <f>SUM(E52)</f>
        <v>105746.33</v>
      </c>
      <c r="F51" s="48">
        <f t="shared" si="0"/>
        <v>2364253.67</v>
      </c>
    </row>
    <row r="52" spans="1:6" ht="26.25" customHeight="1">
      <c r="A52" s="47" t="s">
        <v>222</v>
      </c>
      <c r="B52" s="47" t="s">
        <v>110</v>
      </c>
      <c r="C52" s="47" t="s">
        <v>380</v>
      </c>
      <c r="D52" s="48">
        <f>SUM(D53)</f>
        <v>2470000</v>
      </c>
      <c r="E52" s="48">
        <f>SUM(E53+E54+E55)</f>
        <v>105746.33</v>
      </c>
      <c r="F52" s="48">
        <f t="shared" si="0"/>
        <v>2364253.67</v>
      </c>
    </row>
    <row r="53" spans="1:6" ht="25.5" customHeight="1">
      <c r="A53" s="47" t="s">
        <v>222</v>
      </c>
      <c r="B53" s="47" t="s">
        <v>110</v>
      </c>
      <c r="C53" s="47" t="s">
        <v>381</v>
      </c>
      <c r="D53" s="48">
        <v>2470000</v>
      </c>
      <c r="E53" s="48">
        <v>105746.33</v>
      </c>
      <c r="F53" s="48">
        <f t="shared" si="0"/>
        <v>2364253.67</v>
      </c>
    </row>
    <row r="54" spans="1:6" ht="25.5" customHeight="1">
      <c r="A54" s="47" t="s">
        <v>222</v>
      </c>
      <c r="B54" s="47" t="s">
        <v>110</v>
      </c>
      <c r="C54" s="47" t="s">
        <v>382</v>
      </c>
      <c r="D54" s="58">
        <v>0</v>
      </c>
      <c r="E54" s="48">
        <v>0</v>
      </c>
      <c r="F54" s="48">
        <f t="shared" si="0"/>
        <v>0</v>
      </c>
    </row>
    <row r="55" spans="1:6" ht="25.5" customHeight="1">
      <c r="A55" s="47" t="s">
        <v>222</v>
      </c>
      <c r="B55" s="47" t="s">
        <v>110</v>
      </c>
      <c r="C55" s="47" t="s">
        <v>480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58</v>
      </c>
      <c r="B56" s="47" t="s">
        <v>110</v>
      </c>
      <c r="C56" s="47" t="s">
        <v>383</v>
      </c>
      <c r="D56" s="48">
        <f aca="true" t="shared" si="2" ref="D56:E60">SUM(D57)</f>
        <v>18700</v>
      </c>
      <c r="E56" s="48">
        <f t="shared" si="2"/>
        <v>16440</v>
      </c>
      <c r="F56" s="48">
        <f aca="true" t="shared" si="3" ref="F56:F65">SUM(D56-E56)</f>
        <v>2260</v>
      </c>
    </row>
    <row r="57" spans="1:6" ht="38.25">
      <c r="A57" s="47" t="s">
        <v>47</v>
      </c>
      <c r="B57" s="47" t="s">
        <v>110</v>
      </c>
      <c r="C57" s="47" t="s">
        <v>384</v>
      </c>
      <c r="D57" s="48">
        <f t="shared" si="2"/>
        <v>18700</v>
      </c>
      <c r="E57" s="48">
        <f t="shared" si="2"/>
        <v>16440</v>
      </c>
      <c r="F57" s="48">
        <f t="shared" si="3"/>
        <v>2260</v>
      </c>
    </row>
    <row r="58" spans="1:6" ht="63.75">
      <c r="A58" s="47" t="s">
        <v>313</v>
      </c>
      <c r="B58" s="47" t="s">
        <v>110</v>
      </c>
      <c r="C58" s="47" t="s">
        <v>385</v>
      </c>
      <c r="D58" s="48">
        <f t="shared" si="2"/>
        <v>18700</v>
      </c>
      <c r="E58" s="48">
        <f>SUM(E59)</f>
        <v>16440</v>
      </c>
      <c r="F58" s="48">
        <f t="shared" si="3"/>
        <v>2260</v>
      </c>
    </row>
    <row r="59" spans="1:6" ht="63.75">
      <c r="A59" s="47" t="s">
        <v>313</v>
      </c>
      <c r="B59" s="47" t="s">
        <v>110</v>
      </c>
      <c r="C59" s="47" t="s">
        <v>386</v>
      </c>
      <c r="D59" s="48">
        <v>18700</v>
      </c>
      <c r="E59" s="48">
        <v>16440</v>
      </c>
      <c r="F59" s="48">
        <f t="shared" si="3"/>
        <v>2260</v>
      </c>
    </row>
    <row r="60" spans="1:6" ht="25.5">
      <c r="A60" s="47" t="s">
        <v>348</v>
      </c>
      <c r="B60" s="47" t="s">
        <v>110</v>
      </c>
      <c r="C60" s="47" t="s">
        <v>387</v>
      </c>
      <c r="D60" s="48">
        <f t="shared" si="2"/>
        <v>0</v>
      </c>
      <c r="E60" s="48">
        <f>SUM(E61)</f>
        <v>4.47</v>
      </c>
      <c r="F60" s="48">
        <f t="shared" si="3"/>
        <v>-4.47</v>
      </c>
    </row>
    <row r="61" spans="1:6" ht="12.75">
      <c r="A61" s="47" t="s">
        <v>349</v>
      </c>
      <c r="B61" s="47" t="s">
        <v>110</v>
      </c>
      <c r="C61" s="47" t="s">
        <v>388</v>
      </c>
      <c r="D61" s="48">
        <f>SUM(D62)</f>
        <v>0</v>
      </c>
      <c r="E61" s="48">
        <f>SUM(E62)</f>
        <v>4.47</v>
      </c>
      <c r="F61" s="48">
        <f t="shared" si="3"/>
        <v>-4.47</v>
      </c>
    </row>
    <row r="62" spans="1:6" ht="25.5">
      <c r="A62" s="47" t="s">
        <v>350</v>
      </c>
      <c r="B62" s="47" t="s">
        <v>110</v>
      </c>
      <c r="C62" s="47" t="s">
        <v>389</v>
      </c>
      <c r="D62" s="48">
        <f>SUM(D63)</f>
        <v>0</v>
      </c>
      <c r="E62" s="48">
        <f>SUM(E63)</f>
        <v>4.47</v>
      </c>
      <c r="F62" s="48">
        <f t="shared" si="3"/>
        <v>-4.47</v>
      </c>
    </row>
    <row r="63" spans="1:6" ht="30" customHeight="1">
      <c r="A63" s="47" t="s">
        <v>351</v>
      </c>
      <c r="B63" s="47" t="s">
        <v>110</v>
      </c>
      <c r="C63" s="47" t="s">
        <v>390</v>
      </c>
      <c r="D63" s="48">
        <f>SUM(D64)</f>
        <v>0</v>
      </c>
      <c r="E63" s="48">
        <f>SUM(E64+E65)</f>
        <v>4.47</v>
      </c>
      <c r="F63" s="48">
        <f t="shared" si="3"/>
        <v>-4.47</v>
      </c>
    </row>
    <row r="64" spans="1:6" ht="30" customHeight="1">
      <c r="A64" s="61" t="s">
        <v>410</v>
      </c>
      <c r="B64" s="47" t="s">
        <v>110</v>
      </c>
      <c r="C64" s="61" t="s">
        <v>409</v>
      </c>
      <c r="D64" s="48">
        <v>0</v>
      </c>
      <c r="E64" s="48">
        <v>4.47</v>
      </c>
      <c r="F64" s="48">
        <f t="shared" si="3"/>
        <v>-4.47</v>
      </c>
    </row>
    <row r="65" spans="1:6" ht="30.75" customHeight="1">
      <c r="A65" s="61" t="s">
        <v>410</v>
      </c>
      <c r="B65" s="47" t="s">
        <v>110</v>
      </c>
      <c r="C65" s="61" t="s">
        <v>481</v>
      </c>
      <c r="D65" s="48">
        <v>0</v>
      </c>
      <c r="E65" s="48">
        <v>0</v>
      </c>
      <c r="F65" s="48">
        <f t="shared" si="3"/>
        <v>0</v>
      </c>
    </row>
    <row r="66" spans="1:6" ht="25.5">
      <c r="A66" s="47" t="s">
        <v>139</v>
      </c>
      <c r="B66" s="47" t="s">
        <v>110</v>
      </c>
      <c r="C66" s="47" t="s">
        <v>391</v>
      </c>
      <c r="D66" s="48">
        <f aca="true" t="shared" si="4" ref="D66:E68">SUM(D67)</f>
        <v>86600</v>
      </c>
      <c r="E66" s="48">
        <f t="shared" si="4"/>
        <v>0</v>
      </c>
      <c r="F66" s="48">
        <f>SUM(D66-E66)</f>
        <v>86600</v>
      </c>
    </row>
    <row r="67" spans="1:6" ht="12.75">
      <c r="A67" s="47" t="s">
        <v>140</v>
      </c>
      <c r="B67" s="47" t="s">
        <v>110</v>
      </c>
      <c r="C67" s="47" t="s">
        <v>392</v>
      </c>
      <c r="D67" s="48">
        <f t="shared" si="4"/>
        <v>86600</v>
      </c>
      <c r="E67" s="48">
        <f t="shared" si="4"/>
        <v>0</v>
      </c>
      <c r="F67" s="48">
        <f>SUM(D67-E67)</f>
        <v>86600</v>
      </c>
    </row>
    <row r="68" spans="1:6" ht="12.75">
      <c r="A68" s="47" t="s">
        <v>141</v>
      </c>
      <c r="B68" s="47" t="s">
        <v>110</v>
      </c>
      <c r="C68" s="47" t="s">
        <v>393</v>
      </c>
      <c r="D68" s="48">
        <f t="shared" si="4"/>
        <v>86600</v>
      </c>
      <c r="E68" s="48">
        <f t="shared" si="4"/>
        <v>0</v>
      </c>
      <c r="F68" s="48">
        <f>SUM(D68-E68)</f>
        <v>86600</v>
      </c>
    </row>
    <row r="69" spans="1:6" ht="25.5">
      <c r="A69" s="47" t="s">
        <v>223</v>
      </c>
      <c r="B69" s="47" t="s">
        <v>110</v>
      </c>
      <c r="C69" s="47" t="s">
        <v>394</v>
      </c>
      <c r="D69" s="48">
        <v>86600</v>
      </c>
      <c r="E69" s="48">
        <v>0</v>
      </c>
      <c r="F69" s="48">
        <f>SUM(D69-E69)</f>
        <v>86600</v>
      </c>
    </row>
    <row r="70" spans="1:6" ht="25.5">
      <c r="A70" s="75" t="s">
        <v>507</v>
      </c>
      <c r="B70" s="47" t="s">
        <v>110</v>
      </c>
      <c r="C70" s="78" t="s">
        <v>511</v>
      </c>
      <c r="D70" s="48">
        <f aca="true" t="shared" si="5" ref="D70:E72">SUM(D71)</f>
        <v>0</v>
      </c>
      <c r="E70" s="48">
        <f t="shared" si="5"/>
        <v>377000</v>
      </c>
      <c r="F70" s="48">
        <f aca="true" t="shared" si="6" ref="F70:F96">SUM(D70-E70)</f>
        <v>-377000</v>
      </c>
    </row>
    <row r="71" spans="1:6" ht="76.5">
      <c r="A71" s="74" t="s">
        <v>508</v>
      </c>
      <c r="B71" s="47" t="s">
        <v>110</v>
      </c>
      <c r="C71" s="78" t="s">
        <v>512</v>
      </c>
      <c r="D71" s="48">
        <f t="shared" si="5"/>
        <v>0</v>
      </c>
      <c r="E71" s="48">
        <f t="shared" si="5"/>
        <v>377000</v>
      </c>
      <c r="F71" s="48">
        <f t="shared" si="6"/>
        <v>-377000</v>
      </c>
    </row>
    <row r="72" spans="1:6" ht="77.25" customHeight="1">
      <c r="A72" s="74" t="s">
        <v>509</v>
      </c>
      <c r="B72" s="47" t="s">
        <v>110</v>
      </c>
      <c r="C72" s="78" t="s">
        <v>513</v>
      </c>
      <c r="D72" s="48">
        <f t="shared" si="5"/>
        <v>0</v>
      </c>
      <c r="E72" s="48">
        <f t="shared" si="5"/>
        <v>377000</v>
      </c>
      <c r="F72" s="48">
        <f t="shared" si="6"/>
        <v>-377000</v>
      </c>
    </row>
    <row r="73" spans="1:6" ht="76.5">
      <c r="A73" s="74" t="s">
        <v>510</v>
      </c>
      <c r="B73" s="47" t="s">
        <v>110</v>
      </c>
      <c r="C73" s="78" t="s">
        <v>514</v>
      </c>
      <c r="D73" s="48">
        <v>0</v>
      </c>
      <c r="E73" s="48">
        <v>377000</v>
      </c>
      <c r="F73" s="48">
        <f t="shared" si="6"/>
        <v>-377000</v>
      </c>
    </row>
    <row r="74" spans="1:6" ht="12.75">
      <c r="A74" s="47" t="s">
        <v>0</v>
      </c>
      <c r="B74" s="47" t="s">
        <v>110</v>
      </c>
      <c r="C74" s="47" t="s">
        <v>1</v>
      </c>
      <c r="D74" s="48">
        <f>SUM(D77+D75)</f>
        <v>12500</v>
      </c>
      <c r="E74" s="48">
        <f>SUM(E77+E75)</f>
        <v>21218.76</v>
      </c>
      <c r="F74" s="48">
        <f>SUM(F77)</f>
        <v>-13719.05</v>
      </c>
    </row>
    <row r="75" spans="1:6" ht="38.25">
      <c r="A75" s="47" t="s">
        <v>405</v>
      </c>
      <c r="B75" s="47" t="s">
        <v>110</v>
      </c>
      <c r="C75" s="47" t="s">
        <v>406</v>
      </c>
      <c r="D75" s="48">
        <f>SUM(D76)</f>
        <v>12500</v>
      </c>
      <c r="E75" s="48">
        <f>SUM(E76)</f>
        <v>7499.71</v>
      </c>
      <c r="F75" s="48">
        <f t="shared" si="6"/>
        <v>5000.29</v>
      </c>
    </row>
    <row r="76" spans="1:6" ht="51">
      <c r="A76" s="47" t="s">
        <v>408</v>
      </c>
      <c r="B76" s="47"/>
      <c r="C76" s="47" t="s">
        <v>407</v>
      </c>
      <c r="D76" s="48">
        <v>12500</v>
      </c>
      <c r="E76" s="48">
        <v>7499.71</v>
      </c>
      <c r="F76" s="48">
        <f t="shared" si="6"/>
        <v>5000.29</v>
      </c>
    </row>
    <row r="77" spans="1:6" ht="102">
      <c r="A77" s="74" t="s">
        <v>493</v>
      </c>
      <c r="B77" s="47" t="s">
        <v>110</v>
      </c>
      <c r="C77" s="47" t="s">
        <v>496</v>
      </c>
      <c r="D77" s="48">
        <f>SUM(D79)</f>
        <v>0</v>
      </c>
      <c r="E77" s="48">
        <f>SUM(E79)</f>
        <v>13719.05</v>
      </c>
      <c r="F77" s="48">
        <f t="shared" si="6"/>
        <v>-13719.05</v>
      </c>
    </row>
    <row r="78" spans="1:6" ht="51">
      <c r="A78" s="75" t="s">
        <v>494</v>
      </c>
      <c r="B78" s="47" t="s">
        <v>110</v>
      </c>
      <c r="C78" s="47" t="s">
        <v>497</v>
      </c>
      <c r="D78" s="48">
        <f>SUM(D79)</f>
        <v>0</v>
      </c>
      <c r="E78" s="48">
        <f>SUM(E79)</f>
        <v>13719.05</v>
      </c>
      <c r="F78" s="48">
        <f t="shared" si="6"/>
        <v>-13719.05</v>
      </c>
    </row>
    <row r="79" spans="1:6" ht="69.75" customHeight="1">
      <c r="A79" s="75" t="s">
        <v>495</v>
      </c>
      <c r="B79" s="47" t="s">
        <v>110</v>
      </c>
      <c r="C79" s="47" t="s">
        <v>498</v>
      </c>
      <c r="D79" s="48">
        <v>0</v>
      </c>
      <c r="E79" s="48">
        <v>13719.05</v>
      </c>
      <c r="F79" s="48">
        <f t="shared" si="6"/>
        <v>-13719.05</v>
      </c>
    </row>
    <row r="80" spans="1:6" ht="12.75">
      <c r="A80" s="47" t="s">
        <v>336</v>
      </c>
      <c r="B80" s="47" t="s">
        <v>110</v>
      </c>
      <c r="C80" s="47" t="s">
        <v>333</v>
      </c>
      <c r="D80" s="48">
        <f>SUM(D81)</f>
        <v>0</v>
      </c>
      <c r="E80" s="48">
        <f>SUM(E81)</f>
        <v>0</v>
      </c>
      <c r="F80" s="48">
        <f t="shared" si="6"/>
        <v>0</v>
      </c>
    </row>
    <row r="81" spans="1:6" ht="12.75">
      <c r="A81" s="47" t="s">
        <v>337</v>
      </c>
      <c r="B81" s="47" t="s">
        <v>110</v>
      </c>
      <c r="C81" s="47" t="s">
        <v>334</v>
      </c>
      <c r="D81" s="48">
        <f>SUM(D82)</f>
        <v>0</v>
      </c>
      <c r="E81" s="48">
        <f>SUM(E82)</f>
        <v>0</v>
      </c>
      <c r="F81" s="48">
        <f t="shared" si="6"/>
        <v>0</v>
      </c>
    </row>
    <row r="82" spans="1:6" ht="25.5">
      <c r="A82" s="47" t="s">
        <v>338</v>
      </c>
      <c r="B82" s="47" t="s">
        <v>110</v>
      </c>
      <c r="C82" s="47" t="s">
        <v>335</v>
      </c>
      <c r="D82" s="48">
        <v>0</v>
      </c>
      <c r="E82" s="48">
        <v>0</v>
      </c>
      <c r="F82" s="48">
        <f t="shared" si="6"/>
        <v>0</v>
      </c>
    </row>
    <row r="83" spans="1:6" ht="12.75">
      <c r="A83" s="47" t="s">
        <v>59</v>
      </c>
      <c r="B83" s="47" t="s">
        <v>110</v>
      </c>
      <c r="C83" s="47" t="s">
        <v>395</v>
      </c>
      <c r="D83" s="48">
        <f>SUM(D84)</f>
        <v>10814800</v>
      </c>
      <c r="E83" s="48">
        <f>SUM(E84)</f>
        <v>10614600</v>
      </c>
      <c r="F83" s="48">
        <f t="shared" si="6"/>
        <v>200200</v>
      </c>
    </row>
    <row r="84" spans="1:6" ht="25.5">
      <c r="A84" s="47" t="s">
        <v>60</v>
      </c>
      <c r="B84" s="47" t="s">
        <v>110</v>
      </c>
      <c r="C84" s="47" t="s">
        <v>396</v>
      </c>
      <c r="D84" s="48">
        <f>SUM(D85+D90+D95)</f>
        <v>10814800</v>
      </c>
      <c r="E84" s="48">
        <f>SUM(E85+E90+E95)</f>
        <v>10614600</v>
      </c>
      <c r="F84" s="48">
        <f t="shared" si="6"/>
        <v>200200</v>
      </c>
    </row>
    <row r="85" spans="1:6" ht="25.5">
      <c r="A85" s="47" t="s">
        <v>224</v>
      </c>
      <c r="B85" s="47" t="s">
        <v>110</v>
      </c>
      <c r="C85" s="47" t="s">
        <v>479</v>
      </c>
      <c r="D85" s="48">
        <f>SUM(D86+D88)</f>
        <v>10480200</v>
      </c>
      <c r="E85" s="48">
        <f>SUM(E86+E88)</f>
        <v>10384000</v>
      </c>
      <c r="F85" s="48">
        <f t="shared" si="6"/>
        <v>96200</v>
      </c>
    </row>
    <row r="86" spans="1:6" ht="12.75">
      <c r="A86" s="47" t="s">
        <v>467</v>
      </c>
      <c r="B86" s="47" t="s">
        <v>110</v>
      </c>
      <c r="C86" s="47" t="s">
        <v>465</v>
      </c>
      <c r="D86" s="48">
        <f>SUM(D87)</f>
        <v>10095100</v>
      </c>
      <c r="E86" s="48">
        <f>SUM(E87)</f>
        <v>10095100</v>
      </c>
      <c r="F86" s="48">
        <f t="shared" si="6"/>
        <v>0</v>
      </c>
    </row>
    <row r="87" spans="1:6" ht="38.25">
      <c r="A87" s="47" t="s">
        <v>466</v>
      </c>
      <c r="B87" s="47" t="s">
        <v>110</v>
      </c>
      <c r="C87" s="47" t="s">
        <v>464</v>
      </c>
      <c r="D87" s="48">
        <v>10095100</v>
      </c>
      <c r="E87" s="48">
        <v>10095100</v>
      </c>
      <c r="F87" s="48">
        <f t="shared" si="6"/>
        <v>0</v>
      </c>
    </row>
    <row r="88" spans="1:6" ht="25.5">
      <c r="A88" s="47" t="s">
        <v>484</v>
      </c>
      <c r="B88" s="47" t="s">
        <v>110</v>
      </c>
      <c r="C88" s="47" t="s">
        <v>482</v>
      </c>
      <c r="D88" s="48">
        <f>SUM(D89)</f>
        <v>385100</v>
      </c>
      <c r="E88" s="48">
        <f>SUM(E89)</f>
        <v>288900</v>
      </c>
      <c r="F88" s="48">
        <f t="shared" si="6"/>
        <v>96200</v>
      </c>
    </row>
    <row r="89" spans="1:6" ht="25.5">
      <c r="A89" s="47" t="s">
        <v>485</v>
      </c>
      <c r="B89" s="47" t="s">
        <v>110</v>
      </c>
      <c r="C89" s="47" t="s">
        <v>483</v>
      </c>
      <c r="D89" s="48">
        <v>385100</v>
      </c>
      <c r="E89" s="48">
        <v>288900</v>
      </c>
      <c r="F89" s="48">
        <f t="shared" si="6"/>
        <v>96200</v>
      </c>
    </row>
    <row r="90" spans="1:6" ht="25.5">
      <c r="A90" s="47" t="s">
        <v>225</v>
      </c>
      <c r="B90" s="47" t="s">
        <v>110</v>
      </c>
      <c r="C90" s="47" t="s">
        <v>397</v>
      </c>
      <c r="D90" s="48">
        <f>SUM(D93+D91)</f>
        <v>294200</v>
      </c>
      <c r="E90" s="48">
        <f>SUM(E93+E91)</f>
        <v>190200</v>
      </c>
      <c r="F90" s="48">
        <f t="shared" si="6"/>
        <v>104000</v>
      </c>
    </row>
    <row r="91" spans="1:6" ht="30" customHeight="1">
      <c r="A91" s="47" t="s">
        <v>226</v>
      </c>
      <c r="B91" s="47" t="s">
        <v>110</v>
      </c>
      <c r="C91" s="47" t="s">
        <v>398</v>
      </c>
      <c r="D91" s="48">
        <v>200</v>
      </c>
      <c r="E91" s="48">
        <f>SUM(E92)</f>
        <v>200</v>
      </c>
      <c r="F91" s="48">
        <f>SUM(D91-E91)</f>
        <v>0</v>
      </c>
    </row>
    <row r="92" spans="1:6" ht="38.25">
      <c r="A92" s="47" t="s">
        <v>227</v>
      </c>
      <c r="B92" s="47" t="s">
        <v>110</v>
      </c>
      <c r="C92" s="47" t="s">
        <v>399</v>
      </c>
      <c r="D92" s="48">
        <v>200</v>
      </c>
      <c r="E92" s="48">
        <v>200</v>
      </c>
      <c r="F92" s="48">
        <f>SUM(D92-E92)</f>
        <v>0</v>
      </c>
    </row>
    <row r="93" spans="1:6" ht="38.25">
      <c r="A93" s="47" t="s">
        <v>469</v>
      </c>
      <c r="B93" s="47" t="s">
        <v>110</v>
      </c>
      <c r="C93" s="47" t="s">
        <v>400</v>
      </c>
      <c r="D93" s="48">
        <f>SUM(D94)</f>
        <v>294000</v>
      </c>
      <c r="E93" s="48">
        <f>SUM(E94)</f>
        <v>190000</v>
      </c>
      <c r="F93" s="48">
        <f t="shared" si="6"/>
        <v>104000</v>
      </c>
    </row>
    <row r="94" spans="1:6" ht="51">
      <c r="A94" s="47" t="s">
        <v>468</v>
      </c>
      <c r="B94" s="47" t="s">
        <v>110</v>
      </c>
      <c r="C94" s="47" t="s">
        <v>401</v>
      </c>
      <c r="D94" s="48">
        <v>294000</v>
      </c>
      <c r="E94" s="48">
        <v>190000</v>
      </c>
      <c r="F94" s="48">
        <f t="shared" si="6"/>
        <v>104000</v>
      </c>
    </row>
    <row r="95" spans="1:6" ht="12.75">
      <c r="A95" s="47" t="s">
        <v>69</v>
      </c>
      <c r="B95" s="47" t="s">
        <v>110</v>
      </c>
      <c r="C95" s="47" t="s">
        <v>402</v>
      </c>
      <c r="D95" s="48">
        <f>SUM(D96)</f>
        <v>40400</v>
      </c>
      <c r="E95" s="48">
        <f>SUM(E96)</f>
        <v>40400</v>
      </c>
      <c r="F95" s="48">
        <f t="shared" si="6"/>
        <v>0</v>
      </c>
    </row>
    <row r="96" spans="1:6" ht="51">
      <c r="A96" s="47" t="s">
        <v>130</v>
      </c>
      <c r="B96" s="47" t="s">
        <v>110</v>
      </c>
      <c r="C96" s="47" t="s">
        <v>403</v>
      </c>
      <c r="D96" s="48">
        <f>SUM(D97)</f>
        <v>40400</v>
      </c>
      <c r="E96" s="48">
        <f>SUM(E97)</f>
        <v>40400</v>
      </c>
      <c r="F96" s="48">
        <f t="shared" si="6"/>
        <v>0</v>
      </c>
    </row>
    <row r="97" spans="1:6" ht="63.75">
      <c r="A97" s="47" t="s">
        <v>228</v>
      </c>
      <c r="B97" s="47" t="s">
        <v>110</v>
      </c>
      <c r="C97" s="47" t="s">
        <v>404</v>
      </c>
      <c r="D97" s="48">
        <v>40400</v>
      </c>
      <c r="E97" s="48">
        <v>40400</v>
      </c>
      <c r="F97" s="48">
        <f>SUM(D97-E97)</f>
        <v>0</v>
      </c>
    </row>
  </sheetData>
  <sheetProtection/>
  <autoFilter ref="A13:F97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F211" sqref="F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17142500</v>
      </c>
      <c r="E5" s="51">
        <f>SUM(E6)</f>
        <v>12041119.760000002</v>
      </c>
      <c r="F5" s="51">
        <f aca="true" t="shared" si="0" ref="F5:F14">SUM(D5-E5)</f>
        <v>5101380.239999998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17142500</v>
      </c>
      <c r="E6" s="51">
        <f>SUM(E7+E67+E76+E123+E164+E171+E196+E203)</f>
        <v>12041119.760000002</v>
      </c>
      <c r="F6" s="51">
        <f t="shared" si="0"/>
        <v>5101380.239999998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6991900</v>
      </c>
      <c r="E7" s="51">
        <f>SUM(E8+E48)</f>
        <v>5011683.310000001</v>
      </c>
      <c r="F7" s="51">
        <f t="shared" si="0"/>
        <v>1980216.6899999985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6800900</v>
      </c>
      <c r="E8" s="51">
        <f>SUM(E10+E43)</f>
        <v>4865044.280000001</v>
      </c>
      <c r="F8" s="51">
        <f t="shared" si="0"/>
        <v>1935855.7199999988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6800700</v>
      </c>
      <c r="E9" s="51">
        <f>SUM(E10)</f>
        <v>4864844.280000001</v>
      </c>
      <c r="F9" s="51">
        <f t="shared" si="0"/>
        <v>1935855.7199999988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6800700</v>
      </c>
      <c r="E10" s="51">
        <f>SUM(E11+E17+E26+E33+E39+E30+E36)</f>
        <v>4864844.280000001</v>
      </c>
      <c r="F10" s="51">
        <f t="shared" si="0"/>
        <v>1935855.7199999988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5913500</v>
      </c>
      <c r="E11" s="51">
        <f>SUM(E14:E16)</f>
        <v>4280946.28</v>
      </c>
      <c r="F11" s="51">
        <f>SUM(D11-E11)</f>
        <v>1632553.7199999997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5913500</v>
      </c>
      <c r="E12" s="51">
        <f>SUM(E13)</f>
        <v>4280946.28</v>
      </c>
      <c r="F12" s="51">
        <f t="shared" si="0"/>
        <v>1632553.7199999997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5913500</v>
      </c>
      <c r="E13" s="51">
        <f>SUM(E14:E16)</f>
        <v>4280946.28</v>
      </c>
      <c r="F13" s="51">
        <f t="shared" si="0"/>
        <v>1632553.7199999997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4260600</v>
      </c>
      <c r="E14" s="51">
        <v>3057088</v>
      </c>
      <c r="F14" s="51">
        <f t="shared" si="0"/>
        <v>1203512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366208</v>
      </c>
      <c r="F15" s="51">
        <f aca="true" t="shared" si="1" ref="F15:F40">SUM(D15-E15)</f>
        <v>92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1286600</v>
      </c>
      <c r="E16" s="51">
        <v>857650.28</v>
      </c>
      <c r="F16" s="51">
        <f t="shared" si="1"/>
        <v>428949.72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524146.5200000001</v>
      </c>
      <c r="F17" s="51">
        <f t="shared" si="1"/>
        <v>283253.4799999999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522504.93000000005</v>
      </c>
      <c r="F18" s="51">
        <f t="shared" si="1"/>
        <v>270895.06999999995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522504.93000000005</v>
      </c>
      <c r="F19" s="51">
        <f t="shared" si="1"/>
        <v>270895.06999999995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461339.77</v>
      </c>
      <c r="F20" s="51">
        <f t="shared" si="1"/>
        <v>247360.22999999998</v>
      </c>
    </row>
    <row r="21" spans="1:6" ht="12.75">
      <c r="A21" s="47" t="s">
        <v>460</v>
      </c>
      <c r="B21" s="50" t="s">
        <v>71</v>
      </c>
      <c r="C21" s="60" t="s">
        <v>461</v>
      </c>
      <c r="D21" s="51">
        <v>84700</v>
      </c>
      <c r="E21" s="51">
        <v>61165.16</v>
      </c>
      <c r="F21" s="51">
        <f t="shared" si="1"/>
        <v>23534.839999999997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1641.59</v>
      </c>
      <c r="F22" s="51">
        <f t="shared" si="1"/>
        <v>12358.41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1641.59</v>
      </c>
      <c r="F23" s="51">
        <f t="shared" si="1"/>
        <v>12358.41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1434</v>
      </c>
      <c r="F24" s="51">
        <f t="shared" si="1"/>
        <v>566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207.59</v>
      </c>
      <c r="F25" s="51">
        <f t="shared" si="1"/>
        <v>11792.41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470</v>
      </c>
      <c r="B30" s="50" t="s">
        <v>71</v>
      </c>
      <c r="C30" s="60" t="s">
        <v>471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472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473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486</v>
      </c>
      <c r="B36" s="50" t="s">
        <v>71</v>
      </c>
      <c r="C36" s="60" t="s">
        <v>491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267</v>
      </c>
      <c r="B37" s="50" t="s">
        <v>71</v>
      </c>
      <c r="C37" s="60" t="s">
        <v>490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69</v>
      </c>
      <c r="B38" s="50" t="s">
        <v>71</v>
      </c>
      <c r="C38" s="60" t="s">
        <v>489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146639.03</v>
      </c>
      <c r="F48" s="51">
        <f t="shared" si="2"/>
        <v>44360.97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93112.8</v>
      </c>
      <c r="F49" s="51">
        <f t="shared" si="2"/>
        <v>31887.199999999997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93112.8</v>
      </c>
      <c r="F50" s="51">
        <f t="shared" si="2"/>
        <v>31887.199999999997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20290</v>
      </c>
      <c r="F51" s="51">
        <f t="shared" si="2"/>
        <v>4710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290</v>
      </c>
      <c r="F52" s="51">
        <f t="shared" si="2"/>
        <v>4710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290</v>
      </c>
      <c r="F53" s="51">
        <f t="shared" si="2"/>
        <v>4710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290</v>
      </c>
      <c r="F54" s="51">
        <f t="shared" si="2"/>
        <v>4710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72822.8</v>
      </c>
      <c r="F58" s="51">
        <f t="shared" si="2"/>
        <v>27177.199999999997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72822.8</v>
      </c>
      <c r="F59" s="51">
        <f t="shared" si="2"/>
        <v>27177.199999999997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72822.8</v>
      </c>
      <c r="F60" s="51">
        <f t="shared" si="2"/>
        <v>27177.199999999997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72822.8</v>
      </c>
      <c r="F61" s="51">
        <f t="shared" si="2"/>
        <v>27177.199999999997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53526.23</v>
      </c>
      <c r="F62" s="51">
        <f t="shared" si="2"/>
        <v>12473.769999999997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53526.23</v>
      </c>
      <c r="F63" s="51">
        <f t="shared" si="2"/>
        <v>12473.769999999997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53526.23</v>
      </c>
      <c r="F64" s="51">
        <f t="shared" si="2"/>
        <v>12473.769999999997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53526.23</v>
      </c>
      <c r="F65" s="51">
        <f t="shared" si="2"/>
        <v>12473.769999999997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53526.23</v>
      </c>
      <c r="F66" s="51">
        <f t="shared" si="2"/>
        <v>12473.769999999997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294000</v>
      </c>
      <c r="E67" s="51">
        <f t="shared" si="3"/>
        <v>190000</v>
      </c>
      <c r="F67" s="51">
        <f aca="true" t="shared" si="4" ref="F67:F77">SUM(D67-E67)</f>
        <v>104000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294000</v>
      </c>
      <c r="E68" s="51">
        <f>SUM(E70)</f>
        <v>190000</v>
      </c>
      <c r="F68" s="51">
        <f t="shared" si="4"/>
        <v>104000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294000</v>
      </c>
      <c r="E69" s="51">
        <f t="shared" si="3"/>
        <v>190000</v>
      </c>
      <c r="F69" s="51">
        <f t="shared" si="4"/>
        <v>104000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294000</v>
      </c>
      <c r="E70" s="51">
        <f t="shared" si="3"/>
        <v>190000</v>
      </c>
      <c r="F70" s="51">
        <f t="shared" si="4"/>
        <v>104000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294000</v>
      </c>
      <c r="E71" s="51">
        <f>SUM(E72)</f>
        <v>190000</v>
      </c>
      <c r="F71" s="51">
        <f t="shared" si="4"/>
        <v>104000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294000</v>
      </c>
      <c r="E72" s="51">
        <f>SUM(E73)</f>
        <v>190000</v>
      </c>
      <c r="F72" s="51">
        <f t="shared" si="4"/>
        <v>104000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294000</v>
      </c>
      <c r="E73" s="51">
        <f>SUM(E74:E75)</f>
        <v>190000</v>
      </c>
      <c r="F73" s="51">
        <f t="shared" si="4"/>
        <v>104000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225900</v>
      </c>
      <c r="E74" s="51">
        <v>148860.65</v>
      </c>
      <c r="F74" s="51">
        <f t="shared" si="4"/>
        <v>77039.35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68100</v>
      </c>
      <c r="E75" s="51">
        <v>41139.35</v>
      </c>
      <c r="F75" s="51">
        <f t="shared" si="4"/>
        <v>26960.65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8800.34</v>
      </c>
      <c r="F76" s="51">
        <f t="shared" si="4"/>
        <v>25199.66</v>
      </c>
    </row>
    <row r="77" spans="1:6" ht="38.25">
      <c r="A77" s="47" t="s">
        <v>435</v>
      </c>
      <c r="B77" s="50" t="s">
        <v>71</v>
      </c>
      <c r="C77" s="60" t="s">
        <v>434</v>
      </c>
      <c r="D77" s="51">
        <f>SUM(D79+D87+D96)</f>
        <v>30000</v>
      </c>
      <c r="E77" s="51">
        <f>SUM(E79+E87+E96)</f>
        <v>8800.34</v>
      </c>
      <c r="F77" s="51">
        <f t="shared" si="4"/>
        <v>21199.66</v>
      </c>
    </row>
    <row r="78" spans="1:6" ht="55.5" customHeight="1">
      <c r="A78" s="47" t="s">
        <v>314</v>
      </c>
      <c r="B78" s="50" t="s">
        <v>71</v>
      </c>
      <c r="C78" s="71" t="s">
        <v>436</v>
      </c>
      <c r="D78" s="51">
        <f>SUM(D79+D87+D96)</f>
        <v>30000</v>
      </c>
      <c r="E78" s="51">
        <f>SUM(E79+E87+E96)</f>
        <v>8800.34</v>
      </c>
      <c r="F78" s="51">
        <f aca="true" t="shared" si="5" ref="F78:F95">SUM(D78-E78)</f>
        <v>21199.66</v>
      </c>
    </row>
    <row r="79" spans="1:6" ht="65.25" customHeight="1">
      <c r="A79" s="47" t="s">
        <v>315</v>
      </c>
      <c r="B79" s="50" t="s">
        <v>71</v>
      </c>
      <c r="C79" s="60" t="s">
        <v>437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438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439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440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441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442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443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444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445</v>
      </c>
      <c r="D87" s="51">
        <f>SUM(D88+D92)</f>
        <v>15200</v>
      </c>
      <c r="E87" s="51">
        <f>SUM(E88+E92)</f>
        <v>8800.34</v>
      </c>
      <c r="F87" s="51">
        <f t="shared" si="5"/>
        <v>6399.66</v>
      </c>
    </row>
    <row r="88" spans="1:6" ht="103.5" customHeight="1">
      <c r="A88" s="47" t="s">
        <v>318</v>
      </c>
      <c r="B88" s="50" t="s">
        <v>71</v>
      </c>
      <c r="C88" s="60" t="s">
        <v>446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447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448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449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450</v>
      </c>
      <c r="D92" s="51">
        <f>SUM(D95)</f>
        <v>10000</v>
      </c>
      <c r="E92" s="58">
        <f>SUM(E95)</f>
        <v>8800.34</v>
      </c>
      <c r="F92" s="51">
        <f t="shared" si="5"/>
        <v>1199.6599999999999</v>
      </c>
      <c r="H92" s="47"/>
    </row>
    <row r="93" spans="1:8" ht="25.5">
      <c r="A93" s="72" t="s">
        <v>254</v>
      </c>
      <c r="B93" s="50" t="s">
        <v>71</v>
      </c>
      <c r="C93" s="60" t="s">
        <v>451</v>
      </c>
      <c r="D93" s="51">
        <f>SUM(D94)</f>
        <v>10000</v>
      </c>
      <c r="E93" s="51">
        <f>SUM(E94)</f>
        <v>8800.34</v>
      </c>
      <c r="F93" s="51">
        <f t="shared" si="5"/>
        <v>1199.6599999999999</v>
      </c>
      <c r="H93" s="73"/>
    </row>
    <row r="94" spans="1:8" ht="25.5">
      <c r="A94" s="72" t="s">
        <v>255</v>
      </c>
      <c r="B94" s="50" t="s">
        <v>71</v>
      </c>
      <c r="C94" s="60" t="s">
        <v>452</v>
      </c>
      <c r="D94" s="51">
        <f>SUM(D95)</f>
        <v>10000</v>
      </c>
      <c r="E94" s="51">
        <f>SUM(E95)</f>
        <v>8800.34</v>
      </c>
      <c r="F94" s="51">
        <f t="shared" si="5"/>
        <v>1199.6599999999999</v>
      </c>
      <c r="H94" s="73"/>
    </row>
    <row r="95" spans="1:6" ht="12.75">
      <c r="A95" s="47" t="s">
        <v>328</v>
      </c>
      <c r="B95" s="50" t="s">
        <v>71</v>
      </c>
      <c r="C95" s="60" t="s">
        <v>453</v>
      </c>
      <c r="D95" s="51">
        <v>10000</v>
      </c>
      <c r="E95" s="58">
        <v>8800.34</v>
      </c>
      <c r="F95" s="51">
        <f t="shared" si="5"/>
        <v>1199.6599999999999</v>
      </c>
    </row>
    <row r="96" spans="1:6" ht="65.25" customHeight="1">
      <c r="A96" s="47" t="s">
        <v>320</v>
      </c>
      <c r="B96" s="50" t="s">
        <v>71</v>
      </c>
      <c r="C96" s="60" t="s">
        <v>454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455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456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457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458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412</v>
      </c>
      <c r="B101" s="50" t="s">
        <v>71</v>
      </c>
      <c r="C101" s="60" t="s">
        <v>411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413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414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415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416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417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418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419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420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421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422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423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424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425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426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427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428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429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430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431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432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433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1480949.2</v>
      </c>
      <c r="F123" s="51">
        <f aca="true" t="shared" si="8" ref="F123:F137">SUM(D123-E123)</f>
        <v>888350.8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98565.49</v>
      </c>
      <c r="F124" s="51">
        <f t="shared" si="8"/>
        <v>29734.509999999995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98565.49</v>
      </c>
      <c r="F125" s="51">
        <f t="shared" si="8"/>
        <v>29734.509999999995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98565.49</v>
      </c>
      <c r="F126" s="51">
        <f t="shared" si="8"/>
        <v>29734.509999999995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98565.49</v>
      </c>
      <c r="F127" s="51">
        <f t="shared" si="8"/>
        <v>28934.509999999995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97653.49</v>
      </c>
      <c r="F128" s="51">
        <f t="shared" si="8"/>
        <v>28546.509999999995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97653.49</v>
      </c>
      <c r="F129" s="51">
        <f t="shared" si="8"/>
        <v>28546.509999999995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97653.49</v>
      </c>
      <c r="F130" s="51">
        <f t="shared" si="8"/>
        <v>28546.509999999995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912</v>
      </c>
      <c r="F131" s="51">
        <f t="shared" si="8"/>
        <v>388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912</v>
      </c>
      <c r="F132" s="51">
        <f t="shared" si="8"/>
        <v>388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912</v>
      </c>
      <c r="F133" s="51">
        <f t="shared" si="8"/>
        <v>388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1382383.71</v>
      </c>
      <c r="F138" s="51">
        <f aca="true" t="shared" si="9" ref="F138:F157">SUM(D138-E138)</f>
        <v>858616.29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1382383.71</v>
      </c>
      <c r="F139" s="51">
        <f>SUM(D139-E139)</f>
        <v>828616.29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1382383.71</v>
      </c>
      <c r="F140" s="51">
        <f t="shared" si="9"/>
        <v>828616.29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1690000</v>
      </c>
      <c r="E141" s="58">
        <f>SUM(E142)</f>
        <v>1096298.51</v>
      </c>
      <c r="F141" s="51">
        <f t="shared" si="9"/>
        <v>593701.49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1690000</v>
      </c>
      <c r="E142" s="51">
        <f>SUM(E143)</f>
        <v>1096298.51</v>
      </c>
      <c r="F142" s="51">
        <f t="shared" si="9"/>
        <v>593701.49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1690000</v>
      </c>
      <c r="E143" s="51">
        <f>SUM(E144+E145)</f>
        <v>1096298.51</v>
      </c>
      <c r="F143" s="51">
        <f t="shared" si="9"/>
        <v>593701.49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400000</v>
      </c>
      <c r="E144" s="58">
        <v>290902</v>
      </c>
      <c r="F144" s="51">
        <f t="shared" si="9"/>
        <v>109098</v>
      </c>
    </row>
    <row r="145" spans="1:6" ht="12.75">
      <c r="A145" s="47" t="s">
        <v>460</v>
      </c>
      <c r="B145" s="50" t="s">
        <v>71</v>
      </c>
      <c r="C145" s="60" t="s">
        <v>459</v>
      </c>
      <c r="D145" s="51">
        <v>1290000</v>
      </c>
      <c r="E145" s="58">
        <v>805396.51</v>
      </c>
      <c r="F145" s="51">
        <f t="shared" si="9"/>
        <v>484603.49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6000</v>
      </c>
      <c r="F146" s="51">
        <f t="shared" si="9"/>
        <v>24000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6000</v>
      </c>
      <c r="F147" s="51">
        <f t="shared" si="9"/>
        <v>24000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6000</v>
      </c>
      <c r="F148" s="51">
        <f t="shared" si="9"/>
        <v>24000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6000</v>
      </c>
      <c r="F149" s="51">
        <f t="shared" si="9"/>
        <v>24000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26533.41</v>
      </c>
      <c r="F150" s="51">
        <f t="shared" si="9"/>
        <v>1466.5900000000001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26533.41</v>
      </c>
      <c r="F151" s="51">
        <f t="shared" si="9"/>
        <v>1466.5900000000001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26533.41</v>
      </c>
      <c r="F152" s="51">
        <f t="shared" si="9"/>
        <v>1466.5900000000001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26533.41</v>
      </c>
      <c r="F153" s="51">
        <f t="shared" si="9"/>
        <v>1466.5900000000001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463000</v>
      </c>
      <c r="E154" s="51">
        <f>SUM(E157)</f>
        <v>253551.79</v>
      </c>
      <c r="F154" s="51">
        <f t="shared" si="9"/>
        <v>209448.21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463000</v>
      </c>
      <c r="E155" s="51">
        <f>SUM(E156)</f>
        <v>253551.79</v>
      </c>
      <c r="F155" s="51">
        <f t="shared" si="9"/>
        <v>209448.21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463000</v>
      </c>
      <c r="E156" s="51">
        <f>SUM(E157)</f>
        <v>253551.79</v>
      </c>
      <c r="F156" s="51">
        <f t="shared" si="9"/>
        <v>209448.21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463000</v>
      </c>
      <c r="E157" s="51">
        <v>253551.79</v>
      </c>
      <c r="F157" s="51">
        <f t="shared" si="9"/>
        <v>209448.21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6350</v>
      </c>
      <c r="F164" s="51">
        <f>SUM(F165)</f>
        <v>13650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6350</v>
      </c>
      <c r="F165" s="51">
        <f>SUM(F167)</f>
        <v>13650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6350</v>
      </c>
      <c r="F166" s="51">
        <f>SUM(F170)</f>
        <v>13650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6350</v>
      </c>
      <c r="F167" s="51">
        <f>SUM(F170)</f>
        <v>13650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6350</v>
      </c>
      <c r="F168" s="51">
        <f aca="true" t="shared" si="11" ref="F168:F174">SUM(D168-E168)</f>
        <v>13650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6350</v>
      </c>
      <c r="F169" s="51">
        <f t="shared" si="11"/>
        <v>13650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6350</v>
      </c>
      <c r="F170" s="51">
        <f t="shared" si="11"/>
        <v>13650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7130600</v>
      </c>
      <c r="E171" s="51">
        <f>SUM(E172)</f>
        <v>5151749.77</v>
      </c>
      <c r="F171" s="51">
        <f t="shared" si="11"/>
        <v>1978850.2300000004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7130600</v>
      </c>
      <c r="E172" s="51">
        <f>SUM(E174)</f>
        <v>5151749.77</v>
      </c>
      <c r="F172" s="51">
        <f t="shared" si="11"/>
        <v>1978850.2300000004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7130600</v>
      </c>
      <c r="E173" s="51">
        <f>SUM(E174)</f>
        <v>5151749.77</v>
      </c>
      <c r="F173" s="51">
        <f t="shared" si="11"/>
        <v>1978850.2300000004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7130600</v>
      </c>
      <c r="E174" s="51">
        <f>SUM(E175+E192+E188)</f>
        <v>5151749.77</v>
      </c>
      <c r="F174" s="51">
        <f t="shared" si="11"/>
        <v>1978850.2300000004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6955100</v>
      </c>
      <c r="E175" s="51">
        <f>SUM(E176+E180+E184)</f>
        <v>5012336.77</v>
      </c>
      <c r="F175" s="51">
        <f>SUM(F178:F186)</f>
        <v>3223823.6199999996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2926671.4699999997</v>
      </c>
      <c r="F176" s="51">
        <f>SUM(F179:F187)</f>
        <v>2249221.629999999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2926671.4699999997</v>
      </c>
      <c r="F177" s="51">
        <f>SUM(F183:F188)</f>
        <v>293822.28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2272789</v>
      </c>
      <c r="F178" s="51">
        <f aca="true" t="shared" si="12" ref="F178:F210">SUM(D178-E178)</f>
        <v>975011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653882.47</v>
      </c>
      <c r="F179" s="51">
        <f t="shared" si="12"/>
        <v>327017.53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2723200</v>
      </c>
      <c r="E180" s="51">
        <f>SUM(E181)</f>
        <v>2083472.31</v>
      </c>
      <c r="F180" s="51">
        <f t="shared" si="12"/>
        <v>639727.69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2723200</v>
      </c>
      <c r="E181" s="51">
        <f>SUM(E183+E182)</f>
        <v>2083472.31</v>
      </c>
      <c r="F181" s="51">
        <f t="shared" si="12"/>
        <v>639727.69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1361700</v>
      </c>
      <c r="E182" s="51">
        <v>1008363.56</v>
      </c>
      <c r="F182" s="51">
        <f t="shared" si="12"/>
        <v>353336.43999999994</v>
      </c>
    </row>
    <row r="183" spans="1:8" ht="12.75">
      <c r="A183" s="47" t="s">
        <v>460</v>
      </c>
      <c r="B183" s="50" t="s">
        <v>71</v>
      </c>
      <c r="C183" s="60" t="s">
        <v>462</v>
      </c>
      <c r="D183" s="51">
        <v>1361500</v>
      </c>
      <c r="E183" s="51">
        <v>1075108.75</v>
      </c>
      <c r="F183" s="51">
        <f t="shared" si="12"/>
        <v>286391.25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2192.99</v>
      </c>
      <c r="F184" s="51">
        <f t="shared" si="12"/>
        <v>1007.0100000000002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2192.99</v>
      </c>
      <c r="F185" s="51">
        <f t="shared" si="12"/>
        <v>1007.0100000000002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1602</v>
      </c>
      <c r="F186" s="51">
        <f t="shared" si="12"/>
        <v>598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590.99</v>
      </c>
      <c r="F187" s="51">
        <f t="shared" si="12"/>
        <v>409.01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45590</v>
      </c>
      <c r="F188" s="51">
        <f t="shared" si="12"/>
        <v>4410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45590</v>
      </c>
      <c r="F189" s="51">
        <f t="shared" si="12"/>
        <v>4410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45590</v>
      </c>
      <c r="F190" s="51">
        <f t="shared" si="12"/>
        <v>4410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45590</v>
      </c>
      <c r="F191" s="51">
        <f t="shared" si="12"/>
        <v>4410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93823</v>
      </c>
      <c r="F192" s="51">
        <f t="shared" si="12"/>
        <v>31677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93823</v>
      </c>
      <c r="F193" s="51">
        <f t="shared" si="12"/>
        <v>31677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93823</v>
      </c>
      <c r="F194" s="51">
        <f t="shared" si="12"/>
        <v>31677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93823</v>
      </c>
      <c r="F195" s="51">
        <f t="shared" si="12"/>
        <v>31677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168997.14</v>
      </c>
      <c r="F196" s="51">
        <f t="shared" si="12"/>
        <v>83702.85999999999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168997.14</v>
      </c>
      <c r="F197" s="51">
        <f t="shared" si="12"/>
        <v>83702.85999999999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168997.14</v>
      </c>
      <c r="F198" s="51">
        <f t="shared" si="12"/>
        <v>83702.85999999999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168997.14</v>
      </c>
      <c r="F199" s="51">
        <f t="shared" si="12"/>
        <v>83702.85999999999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168997.14</v>
      </c>
      <c r="F200" s="51">
        <f t="shared" si="12"/>
        <v>83702.85999999999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168997.14</v>
      </c>
      <c r="F201" s="51">
        <f t="shared" si="12"/>
        <v>83702.85999999999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168997.14</v>
      </c>
      <c r="F202" s="51">
        <f t="shared" si="12"/>
        <v>83702.85999999999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22590</v>
      </c>
      <c r="F203" s="51">
        <f t="shared" si="12"/>
        <v>27410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22590</v>
      </c>
      <c r="F204" s="51">
        <f t="shared" si="12"/>
        <v>27410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22590</v>
      </c>
      <c r="F205" s="51">
        <f t="shared" si="12"/>
        <v>27410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22590</v>
      </c>
      <c r="F206" s="51">
        <f t="shared" si="12"/>
        <v>27410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22590</v>
      </c>
      <c r="F207" s="51">
        <f t="shared" si="12"/>
        <v>27410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22590</v>
      </c>
      <c r="F208" s="51">
        <f t="shared" si="12"/>
        <v>27410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22590</v>
      </c>
      <c r="F209" s="51">
        <f t="shared" si="12"/>
        <v>27410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22590</v>
      </c>
      <c r="F210" s="51">
        <f t="shared" si="12"/>
        <v>27410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515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-1513104.4400000013</v>
      </c>
      <c r="F5" s="53">
        <f>D5-E5</f>
        <v>1795904.4400000013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-1513104.4400000013</v>
      </c>
      <c r="F6" s="53">
        <f>D6-E6</f>
        <v>1795904.4400000013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-16859700</v>
      </c>
      <c r="E7" s="53">
        <f t="shared" si="0"/>
        <v>-13749048.56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-16859700</v>
      </c>
      <c r="E8" s="53">
        <f t="shared" si="0"/>
        <v>-13749048.56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-16859700</v>
      </c>
      <c r="E9" s="53">
        <f t="shared" si="0"/>
        <v>-13749048.56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-16859700</v>
      </c>
      <c r="E10" s="48">
        <v>-13749048.56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17142500</v>
      </c>
      <c r="E11" s="57">
        <f t="shared" si="1"/>
        <v>12235944.12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17142500</v>
      </c>
      <c r="E12" s="57">
        <f t="shared" si="1"/>
        <v>12235944.12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17142500</v>
      </c>
      <c r="E13" s="57">
        <f t="shared" si="1"/>
        <v>12235944.12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17142500</v>
      </c>
      <c r="E14" s="57">
        <v>12235944.12</v>
      </c>
      <c r="F14" s="55" t="s">
        <v>48</v>
      </c>
    </row>
    <row r="16" spans="1:3" ht="12.75">
      <c r="A16" s="27" t="s">
        <v>463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516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2023-10-16T07:37:29Z</dcterms:modified>
  <cp:category/>
  <cp:version/>
  <cp:contentType/>
  <cp:contentStatus/>
</cp:coreProperties>
</file>