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'доходы'!$A$13:$F$89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<sst xmlns="http://schemas.openxmlformats.org/spreadsheetml/2006/main" count="919" uniqueCount="501">
  <si>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</si>
  <si>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</si>
  <si>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</si>
  <si>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</si>
  <si>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</si>
  <si>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</si>
  <si>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</si>
  <si>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</si>
  <si>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</si>
  <si>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</si>
  <si>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</si>
  <si>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</si>
  <si>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</si>
  <si>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</si>
  <si>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</si>
  <si>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</si>
  <si>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</si>
  <si>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</si>
  <si>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</si>
  <si>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</si>
  <si>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</si>
  <si>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</si>
  <si>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</si>
  <si>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</si>
  <si>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</si>
  <si>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</si>
  <si>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</si>
  <si>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</si>
  <si>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</si>
  <si>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</si>
  <si>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</si>
  <si>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</si>
  <si>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</si>
  <si>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</si>
  <si>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</si>
  <si>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</si>
  <si>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</si>
  <si>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</si>
  <si>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</si>
  <si>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</si>
  <si>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</si>
  <si>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</si>
  <si>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</si>
  <si>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</si>
  <si>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</si>
  <si>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</si>
  <si>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</si>
  <si>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</si>
  <si>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</si>
  <si>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</si>
  <si>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</si>
  <si>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</si>
  <si>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</si>
  <si>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</si>
  <si>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</si>
  <si>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</si>
  <si>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</si>
  <si>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</si>
  <si>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</si>
  <si>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</si>
  <si>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</si>
  <si>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</si>
  <si>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</si>
  <si>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</si>
  <si>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</si>
  <si>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</si>
  <si>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</si>
  <si>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</si>
  <si>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</si>
  <si>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</si>
  <si>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</si>
  <si>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</si>
  <si>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</si>
  <si>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</si>
  <si>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</si>
  <si>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</si>
  <si>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</si>
  <si>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</si>
  <si>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</si>
  <si>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</si>
  <si>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</si>
  <si>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</si>
  <si>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</si>
  <si>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</si>
  <si>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</si>
  <si>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</si>
  <si>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</si>
  <si>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</si>
  <si>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</si>
  <si>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</si>
  <si>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</si>
  <si>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</si>
  <si>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</si>
  <si>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</si>
  <si>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</si>
  <si>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</si>
  <si>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</si>
  <si>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</si>
  <si>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</si>
  <si>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</si>
  <si>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</si>
  <si>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</si>
  <si>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</si>
  <si>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</si>
  <si>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</si>
  <si>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</si>
  <si>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</si>
  <si>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</si>
  <si>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</si>
  <si>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</si>
  <si>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</si>
  <si>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</si>
  <si>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</si>
  <si>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</si>
  <si>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</si>
  <si>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</si>
  <si>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</si>
  <si>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</si>
  <si>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</si>
  <si>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</si>
  <si>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</si>
  <si>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</si>
  <si>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</si>
  <si>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</si>
  <si>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</si>
  <si>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</si>
  <si>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</si>
  <si>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</si>
  <si>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</si>
  <si>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</si>
  <si>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</si>
  <si>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</si>
  <si>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</si>
  <si>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</si>
  <si>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</si>
  <si>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</si>
  <si>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</si>
  <si>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</si>
  <si>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</si>
  <si>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</si>
  <si>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</si>
  <si>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</si>
  <si>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</si>
  <si>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</si>
  <si>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</si>
  <si>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</si>
  <si>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</si>
  <si>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</si>
  <si>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</si>
  <si>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</si>
  <si>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</si>
  <si>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</si>
  <si>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</si>
  <si>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</si>
  <si>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</si>
  <si>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</si>
  <si>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</si>
  <si>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</si>
  <si>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</si>
  <si>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</si>
  <si>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</si>
  <si>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</si>
  <si>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</si>
  <si>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</si>
  <si>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</si>
  <si>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</si>
  <si>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</si>
  <si>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</si>
  <si>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</si>
  <si>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</si>
  <si>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</si>
  <si>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</si>
  <si>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</si>
  <si>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</si>
  <si>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</si>
  <si>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</si>
  <si>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</si>
  <si>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</si>
  <si>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</si>
  <si>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</si>
  <si>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</si>
  <si>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</si>
  <si>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</si>
  <si>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</si>
  <si>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</si>
  <si>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</si>
  <si>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</si>
  <si>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</si>
  <si>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</si>
  <si>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</si>
  <si>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</si>
  <si>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</si>
  <si>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</si>
  <si>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</si>
  <si>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</si>
  <si>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</si>
  <si>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</si>
  <si>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</si>
  <si>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</si>
  <si>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</si>
  <si>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</si>
  <si>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</si>
  <si>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</si>
  <si>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</si>
  <si>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</si>
  <si>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</si>
  <si>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</si>
  <si>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</si>
  <si>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</si>
  <si>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</si>
  <si>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</si>
  <si>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</si>
  <si>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</si>
  <si>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</si>
  <si>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</si>
  <si>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</si>
  <si>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</si>
  <si>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</si>
  <si>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</si>
  <si>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</si>
  <si>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</si>
  <si>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</si>
  <si>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</si>
  <si>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</si>
  <si>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</si>
  <si>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</si>
  <si>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</si>
  <si>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</si>
  <si>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</si>
  <si>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</si>
  <si>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</si>
  <si>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</si>
  <si>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</si>
  <si>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</si>
  <si>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</si>
  <si>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</si>
  <si>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</si>
  <si>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</si>
  <si>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</si>
  <si>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</si>
  <si>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</si>
  <si>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</si>
  <si>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</si>
  <si>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</si>
  <si>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</si>
  <si>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</si>
  <si>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</si>
  <si>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</si>
  <si>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</si>
  <si>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</si>
  <si>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</si>
  <si>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</si>
  <si>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</si>
  <si>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</si>
  <si>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</si>
  <si>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</si>
  <si>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</si>
  <si>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</si>
  <si>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</si>
  <si>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</si>
  <si>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</si>
  <si>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</si>
  <si>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</si>
  <si>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</si>
  <si>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</si>
  <si>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</si>
  <si>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</si>
  <si>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</si>
  <si>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</si>
  <si>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</si>
  <si>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</si>
  <si>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</si>
  <si>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</si>
  <si>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</si>
  <si>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</si>
  <si>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</si>
  <si>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</si>
  <si>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</si>
  <si>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</si>
  <si>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</si>
  <si>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</si>
  <si>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</si>
  <si>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</si>
  <si>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</si>
  <si>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</si>
  <si>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</si>
  <si>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</si>
  <si>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</si>
  <si>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</si>
  <si>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</si>
  <si>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</si>
  <si>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</si>
  <si>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</si>
  <si>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</si>
  <si>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</si>
  <si>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</si>
  <si>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</si>
  <si>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</si>
  <si>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</si>
  <si>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</si>
  <si>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</si>
  <si>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</si>
  <si>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</si>
  <si>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</si>
  <si>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</si>
  <si>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</si>
  <si>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</si>
  <si>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</si>
  <si>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</si>
  <si>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</si>
  <si>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</si>
  <si>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</si>
  <si>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</si>
  <si>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</si>
  <si>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</si>
  <si>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</si>
  <si>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</si>
  <si>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</si>
  <si>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</si>
  <si>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</si>
  <si>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</si>
  <si>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</si>
  <si>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</si>
  <si>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</si>
  <si>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</si>
  <si>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</si>
  <si>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</si>
  <si>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</si>
  <si>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</si>
  <si>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</si>
  <si>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</si>
  <si>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</si>
  <si>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</si>
  <si>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</si>
  <si>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</si>
  <si>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</si>
  <si>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</si>
  <si>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</si>
  <si>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</si>
  <si>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</si>
  <si>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</si>
  <si>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</si>
  <si>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</si>
  <si>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</si>
  <si>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</si>
  <si>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</si>
  <si>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</si>
  <si>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</si>
  <si>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</si>
  <si>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</si>
  <si>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</si>
  <si>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</si>
  <si>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</si>
  <si>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</si>
  <si>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</si>
  <si>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</si>
  <si>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</si>
  <si>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</si>
  <si>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</si>
  <si>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</si>
  <si>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</si>
  <si>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</si>
  <si>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</si>
  <si>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</si>
  <si>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</si>
  <si>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</si>
  <si>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</si>
  <si>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</si>
  <si>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</si>
  <si>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</si>
  <si>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</si>
  <si>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</si>
  <si>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</si>
  <si>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</si>
  <si>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</si>
  <si>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</si>
  <si>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</si>
  <si>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</si>
  <si>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</si>
  <si>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</si>
  <si>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</si>
  <si>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</si>
  <si>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</si>
  <si>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</si>
  <si>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</si>
  <si>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</si>
  <si>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</si>
  <si>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</si>
  <si>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</si>
  <si>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</si>
  <si>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</si>
  <si>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</si>
  <si>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</si>
  <si>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</si>
  <si>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</si>
  <si>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</si>
  <si>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</si>
  <si>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</si>
  <si>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</si>
  <si>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</si>
  <si>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</si>
  <si>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</si>
  <si>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</si>
  <si>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</si>
  <si>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</si>
  <si>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</si>
  <si>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</si>
  <si>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</si>
  <si>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</si>
  <si>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</si>
  <si>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</si>
  <si>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</si>
  <si>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</si>
  <si>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</si>
  <si>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</si>
  <si>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</si>
  <si>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</si>
  <si>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</si>
  <si>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</si>
  <si>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</si>
  <si>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</si>
  <si>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</si>
  <si>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</si>
  <si>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</si>
  <si>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</si>
  <si>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</si>
  <si>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</si>
  <si>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</si>
  <si>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</si>
  <si>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</si>
  <si>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</si>
  <si>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</si>
  <si>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</si>
  <si>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</si>
  <si>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</si>
  <si>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</si>
  <si>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</si>
  <si>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</si>
  <si>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</si>
  <si>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</si>
  <si>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</si>
  <si>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</si>
  <si>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</si>
  <si>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</si>
  <si>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</si>
  <si>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</si>
  <si>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</si>
  <si>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</si>
  <si>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</si>
  <si>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</si>
  <si>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</si>
  <si>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</si>
  <si>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</si>
  <si>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</si>
  <si>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</si>
  <si>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</si>
  <si>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</si>
  <si>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</si>
  <si>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</si>
  <si>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</si>
  <si>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</si>
  <si>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</si>
  <si>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</si>
  <si>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</si>
  <si>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</si>
  <si>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</si>
  <si>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</si>
  <si>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</si>
  <si>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</si>
  <si>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</si>
  <si>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</si>
  <si>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</si>
  <si>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</si>
  <si>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</si>
  <si>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</si>
  <si>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</si>
  <si>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</si>
  <si>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</si>
  <si>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</si>
  <si>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</si>
  <si>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</si>
  <si>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</si>
  <si>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</si>
  <si>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</si>
  <si>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</si>
  <si>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</si>
  <si>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</si>
  <si>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</si>
  <si>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</si>
  <si>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</si>
  <si>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</si>
  <si>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</si>
  <si>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</si>
  <si>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</si>
  <si>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</si>
  <si>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</si>
  <si>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на 1 марта  2023 года</t>
  </si>
  <si>
    <t>01.03.2023</t>
  </si>
  <si>
    <t>" 06 " марта  2023 г.</t>
  </si>
  <si>
    <t>182 1 06 06033 10 3000 110</t>
  </si>
  <si>
    <t>136129,61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</si>
</sst>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F86" sqref="F8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87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7" t="s">
        <v>496</v>
      </c>
      <c r="B3" s="78"/>
      <c r="C3" s="78"/>
      <c r="D3" s="78"/>
      <c r="E3" s="79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497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SUM(D15+D75)</f>
        <v>16859700</v>
      </c>
      <c r="E14" s="48">
        <f>SUM(E15+E75)</f>
        <v>2448896.71</v>
      </c>
      <c r="F14" s="48">
        <f>D14-E14</f>
        <v>14410803.29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SUM(D16+D32+D38+D53+D63+D67)</f>
        <v>6044900</v>
      </c>
      <c r="E15" s="48">
        <f>SUM(E16+E32+E38+E53+E63+E67+E72+E57)</f>
        <v>-4212.120000000002</v>
      </c>
      <c r="F15" s="48">
        <f>SUM(D15-E15)</f>
        <v>6049112.12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54826.92</v>
      </c>
      <c r="F16" s="48">
        <f aca="true" t="shared" si="0" ref="F16:F52">SUM(D16-E16)</f>
        <v>766873.08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SUM(E18+E25+E22+E29)</f>
        <v>54826.92</v>
      </c>
      <c r="F17" s="48">
        <f t="shared" si="0"/>
        <v>766873.08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33835.21</v>
      </c>
      <c r="F18" s="48">
        <f t="shared" si="0"/>
        <v>787864.79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33835.21</v>
      </c>
      <c r="F19" s="48">
        <f t="shared" si="0"/>
        <v>787864.79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491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-974.82</v>
      </c>
      <c r="F22" s="48">
        <f aca="true" t="shared" si="1" ref="F22:F31">SUM(D22-E22)</f>
        <v>974.82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-974.82</v>
      </c>
      <c r="F23" s="48">
        <f t="shared" si="1"/>
        <v>974.82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21966.53</v>
      </c>
      <c r="F25" s="48">
        <f t="shared" si="1"/>
        <v>-21966.53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21119.32</v>
      </c>
      <c r="F26" s="48">
        <f t="shared" si="1"/>
        <v>-21119.32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847.21</v>
      </c>
      <c r="F28" s="48">
        <f t="shared" si="1"/>
        <v>-847.21</v>
      </c>
    </row>
    <row r="29" spans="1:6" ht="40.5" customHeight="1">
      <c r="A29" s="47" t="s">
        <v>481</v>
      </c>
      <c r="B29" s="47" t="s">
        <v>110</v>
      </c>
      <c r="C29" s="47" t="s">
        <v>478</v>
      </c>
      <c r="D29" s="58">
        <v>0</v>
      </c>
      <c r="E29" s="48">
        <f>SUM(E30+E31)</f>
        <v>0</v>
      </c>
      <c r="F29" s="48">
        <f t="shared" si="1"/>
        <v>0</v>
      </c>
    </row>
    <row r="30" spans="1:6" ht="76.5" customHeight="1">
      <c r="A30" s="47" t="s">
        <v>482</v>
      </c>
      <c r="B30" s="47" t="s">
        <v>110</v>
      </c>
      <c r="C30" s="47" t="s">
        <v>479</v>
      </c>
      <c r="D30" s="58">
        <v>0</v>
      </c>
      <c r="E30" s="48">
        <v>0</v>
      </c>
      <c r="F30" s="48">
        <f t="shared" si="1"/>
        <v>0</v>
      </c>
    </row>
    <row r="31" spans="1:6" ht="81.75" customHeight="1">
      <c r="A31" s="47" t="s">
        <v>482</v>
      </c>
      <c r="B31" s="47" t="s">
        <v>110</v>
      </c>
      <c r="C31" s="47" t="s">
        <v>480</v>
      </c>
      <c r="D31" s="58">
        <v>0</v>
      </c>
      <c r="E31" s="48">
        <v>0</v>
      </c>
      <c r="F31" s="48">
        <f t="shared" si="1"/>
        <v>0</v>
      </c>
    </row>
    <row r="32" spans="1:6" ht="12.75">
      <c r="A32" s="47" t="s">
        <v>56</v>
      </c>
      <c r="B32" s="47" t="s">
        <v>110</v>
      </c>
      <c r="C32" s="47" t="s">
        <v>364</v>
      </c>
      <c r="D32" s="48">
        <f>SUM(D33)</f>
        <v>1200000</v>
      </c>
      <c r="E32" s="48">
        <f>SUM(E33)</f>
        <v>-24044.8</v>
      </c>
      <c r="F32" s="48">
        <f t="shared" si="0"/>
        <v>1224044.8</v>
      </c>
    </row>
    <row r="33" spans="1:6" ht="12.75">
      <c r="A33" s="47" t="s">
        <v>35</v>
      </c>
      <c r="B33" s="47" t="s">
        <v>110</v>
      </c>
      <c r="C33" s="47" t="s">
        <v>365</v>
      </c>
      <c r="D33" s="58">
        <f>SUM(D34)</f>
        <v>1200000</v>
      </c>
      <c r="E33" s="48">
        <f>SUM(E34)</f>
        <v>-24044.8</v>
      </c>
      <c r="F33" s="48">
        <f t="shared" si="0"/>
        <v>1224044.8</v>
      </c>
    </row>
    <row r="34" spans="1:6" ht="12.75">
      <c r="A34" s="47" t="s">
        <v>35</v>
      </c>
      <c r="B34" s="47" t="s">
        <v>110</v>
      </c>
      <c r="C34" s="47" t="s">
        <v>366</v>
      </c>
      <c r="D34" s="58">
        <f>SUM(D35)</f>
        <v>1200000</v>
      </c>
      <c r="E34" s="48">
        <f>SUM(E35+E36+E37)</f>
        <v>-24044.8</v>
      </c>
      <c r="F34" s="48">
        <f t="shared" si="0"/>
        <v>1224044.8</v>
      </c>
    </row>
    <row r="35" spans="1:6" ht="12.75">
      <c r="A35" s="47" t="s">
        <v>35</v>
      </c>
      <c r="B35" s="47" t="s">
        <v>110</v>
      </c>
      <c r="C35" s="47" t="s">
        <v>367</v>
      </c>
      <c r="D35" s="58">
        <v>1200000</v>
      </c>
      <c r="E35" s="48">
        <v>-24044.8</v>
      </c>
      <c r="F35" s="48">
        <f t="shared" si="0"/>
        <v>1224044.8</v>
      </c>
    </row>
    <row r="36" spans="1:6" ht="12.75">
      <c r="A36" s="47" t="s">
        <v>35</v>
      </c>
      <c r="B36" s="47" t="s">
        <v>110</v>
      </c>
      <c r="C36" s="47" t="s">
        <v>368</v>
      </c>
      <c r="D36" s="58">
        <v>0</v>
      </c>
      <c r="E36" s="48">
        <v>0</v>
      </c>
      <c r="F36" s="48">
        <f>SUM(D36-E36)</f>
        <v>0</v>
      </c>
    </row>
    <row r="37" spans="1:6" ht="12.75">
      <c r="A37" s="47" t="s">
        <v>35</v>
      </c>
      <c r="B37" s="47" t="s">
        <v>110</v>
      </c>
      <c r="C37" s="47" t="s">
        <v>369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370</v>
      </c>
      <c r="D38" s="48">
        <f>SUM(D39+D43)</f>
        <v>3905400</v>
      </c>
      <c r="E38" s="48">
        <f>SUM(E39+E43)</f>
        <v>-42528.29</v>
      </c>
      <c r="F38" s="48">
        <f t="shared" si="0"/>
        <v>3947928.29</v>
      </c>
    </row>
    <row r="39" spans="1:6" ht="12.75">
      <c r="A39" s="47" t="s">
        <v>36</v>
      </c>
      <c r="B39" s="47" t="s">
        <v>110</v>
      </c>
      <c r="C39" s="47" t="s">
        <v>371</v>
      </c>
      <c r="D39" s="48">
        <f>SUM(D40)</f>
        <v>425400</v>
      </c>
      <c r="E39" s="48">
        <f>SUM(E40)</f>
        <v>-1055.94</v>
      </c>
      <c r="F39" s="48">
        <f t="shared" si="0"/>
        <v>426455.94</v>
      </c>
    </row>
    <row r="40" spans="1:6" ht="38.25">
      <c r="A40" s="47" t="s">
        <v>220</v>
      </c>
      <c r="B40" s="47" t="s">
        <v>110</v>
      </c>
      <c r="C40" s="47" t="s">
        <v>372</v>
      </c>
      <c r="D40" s="48">
        <f>SUM(D41)</f>
        <v>425400</v>
      </c>
      <c r="E40" s="48">
        <f>SUM(E41+E42)</f>
        <v>-1055.94</v>
      </c>
      <c r="F40" s="48">
        <f t="shared" si="0"/>
        <v>426455.94</v>
      </c>
    </row>
    <row r="41" spans="1:6" ht="38.25">
      <c r="A41" s="47" t="s">
        <v>220</v>
      </c>
      <c r="B41" s="47" t="s">
        <v>110</v>
      </c>
      <c r="C41" s="47" t="s">
        <v>373</v>
      </c>
      <c r="D41" s="58">
        <v>425400</v>
      </c>
      <c r="E41" s="48">
        <v>-1055.94</v>
      </c>
      <c r="F41" s="48">
        <f t="shared" si="0"/>
        <v>426455.94</v>
      </c>
    </row>
    <row r="42" spans="1:6" ht="38.25">
      <c r="A42" s="47" t="s">
        <v>220</v>
      </c>
      <c r="B42" s="47" t="s">
        <v>110</v>
      </c>
      <c r="C42" s="47" t="s">
        <v>374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18</v>
      </c>
      <c r="B43" s="47" t="s">
        <v>110</v>
      </c>
      <c r="C43" s="47" t="s">
        <v>375</v>
      </c>
      <c r="D43" s="48">
        <f>SUM(D44+D48)</f>
        <v>3480000</v>
      </c>
      <c r="E43" s="48">
        <f>SUM(E44+E48)</f>
        <v>-41472.35</v>
      </c>
      <c r="F43" s="48">
        <f t="shared" si="0"/>
        <v>3521472.35</v>
      </c>
    </row>
    <row r="44" spans="1:6" ht="12.75">
      <c r="A44" s="47" t="s">
        <v>165</v>
      </c>
      <c r="B44" s="47" t="s">
        <v>110</v>
      </c>
      <c r="C44" s="47" t="s">
        <v>376</v>
      </c>
      <c r="D44" s="48">
        <f>SUM(D45)</f>
        <v>1010000</v>
      </c>
      <c r="E44" s="48">
        <f>SUM(E45)</f>
        <v>933</v>
      </c>
      <c r="F44" s="48">
        <f t="shared" si="0"/>
        <v>1009067</v>
      </c>
    </row>
    <row r="45" spans="1:6" ht="25.5">
      <c r="A45" s="47" t="s">
        <v>221</v>
      </c>
      <c r="B45" s="47" t="s">
        <v>110</v>
      </c>
      <c r="C45" s="47" t="s">
        <v>377</v>
      </c>
      <c r="D45" s="48">
        <f>SUM(D46)</f>
        <v>1010000</v>
      </c>
      <c r="E45" s="48">
        <f>SUM(E46+E47)</f>
        <v>933</v>
      </c>
      <c r="F45" s="48">
        <f t="shared" si="0"/>
        <v>1009067</v>
      </c>
    </row>
    <row r="46" spans="1:6" ht="25.5">
      <c r="A46" s="47" t="s">
        <v>221</v>
      </c>
      <c r="B46" s="47" t="s">
        <v>110</v>
      </c>
      <c r="C46" s="47" t="s">
        <v>378</v>
      </c>
      <c r="D46" s="48">
        <v>1010000</v>
      </c>
      <c r="E46" s="48">
        <v>1033</v>
      </c>
      <c r="F46" s="48">
        <f t="shared" si="0"/>
        <v>1008967</v>
      </c>
    </row>
    <row r="47" spans="1:6" ht="25.5">
      <c r="A47" s="47" t="s">
        <v>221</v>
      </c>
      <c r="B47" s="47" t="s">
        <v>110</v>
      </c>
      <c r="C47" s="47" t="s">
        <v>499</v>
      </c>
      <c r="D47" s="48">
        <v>0</v>
      </c>
      <c r="E47" s="48">
        <v>-100</v>
      </c>
      <c r="F47" s="48">
        <f t="shared" si="0"/>
        <v>100</v>
      </c>
    </row>
    <row r="48" spans="1:6" ht="12.75">
      <c r="A48" s="47" t="s">
        <v>166</v>
      </c>
      <c r="B48" s="47" t="s">
        <v>110</v>
      </c>
      <c r="C48" s="47" t="s">
        <v>379</v>
      </c>
      <c r="D48" s="48">
        <f>SUM(D49)</f>
        <v>2470000</v>
      </c>
      <c r="E48" s="48">
        <f>SUM(E49)</f>
        <v>-42405.35</v>
      </c>
      <c r="F48" s="48">
        <f t="shared" si="0"/>
        <v>2512405.35</v>
      </c>
    </row>
    <row r="49" spans="1:6" ht="26.25" customHeight="1">
      <c r="A49" s="47" t="s">
        <v>222</v>
      </c>
      <c r="B49" s="47" t="s">
        <v>110</v>
      </c>
      <c r="C49" s="47" t="s">
        <v>380</v>
      </c>
      <c r="D49" s="48">
        <f>SUM(D50)</f>
        <v>2470000</v>
      </c>
      <c r="E49" s="48">
        <f>SUM(E50+E51+E52)</f>
        <v>-42405.35</v>
      </c>
      <c r="F49" s="48">
        <f t="shared" si="0"/>
        <v>2512405.35</v>
      </c>
    </row>
    <row r="50" spans="1:6" ht="25.5" customHeight="1">
      <c r="A50" s="47" t="s">
        <v>222</v>
      </c>
      <c r="B50" s="47" t="s">
        <v>110</v>
      </c>
      <c r="C50" s="47" t="s">
        <v>381</v>
      </c>
      <c r="D50" s="48">
        <v>2470000</v>
      </c>
      <c r="E50" s="48">
        <v>-42405.35</v>
      </c>
      <c r="F50" s="48">
        <f t="shared" si="0"/>
        <v>2512405.35</v>
      </c>
    </row>
    <row r="51" spans="1:6" ht="25.5" customHeight="1">
      <c r="A51" s="47" t="s">
        <v>222</v>
      </c>
      <c r="B51" s="47" t="s">
        <v>110</v>
      </c>
      <c r="C51" s="47" t="s">
        <v>382</v>
      </c>
      <c r="D51" s="58">
        <v>0</v>
      </c>
      <c r="E51" s="48">
        <v>0</v>
      </c>
      <c r="F51" s="48">
        <f t="shared" si="0"/>
        <v>0</v>
      </c>
    </row>
    <row r="52" spans="1:6" ht="25.5" customHeight="1">
      <c r="A52" s="47" t="s">
        <v>222</v>
      </c>
      <c r="B52" s="47" t="s">
        <v>110</v>
      </c>
      <c r="C52" s="47" t="s">
        <v>484</v>
      </c>
      <c r="D52" s="58">
        <v>0</v>
      </c>
      <c r="E52" s="48">
        <v>0</v>
      </c>
      <c r="F52" s="48">
        <f t="shared" si="0"/>
        <v>0</v>
      </c>
    </row>
    <row r="53" spans="1:6" ht="12.75">
      <c r="A53" s="47" t="s">
        <v>58</v>
      </c>
      <c r="B53" s="47" t="s">
        <v>110</v>
      </c>
      <c r="C53" s="47" t="s">
        <v>383</v>
      </c>
      <c r="D53" s="48">
        <f aca="true" t="shared" si="2" ref="D53:E57">SUM(D54)</f>
        <v>18700</v>
      </c>
      <c r="E53" s="48">
        <f t="shared" si="2"/>
        <v>2920</v>
      </c>
      <c r="F53" s="48">
        <f aca="true" t="shared" si="3" ref="F53:F62">SUM(D53-E53)</f>
        <v>15780</v>
      </c>
    </row>
    <row r="54" spans="1:6" ht="38.25">
      <c r="A54" s="47" t="s">
        <v>47</v>
      </c>
      <c r="B54" s="47" t="s">
        <v>110</v>
      </c>
      <c r="C54" s="47" t="s">
        <v>384</v>
      </c>
      <c r="D54" s="48">
        <f t="shared" si="2"/>
        <v>18700</v>
      </c>
      <c r="E54" s="48">
        <f t="shared" si="2"/>
        <v>2920</v>
      </c>
      <c r="F54" s="48">
        <f t="shared" si="3"/>
        <v>15780</v>
      </c>
    </row>
    <row r="55" spans="1:6" ht="63.75">
      <c r="A55" s="47" t="s">
        <v>313</v>
      </c>
      <c r="B55" s="47" t="s">
        <v>110</v>
      </c>
      <c r="C55" s="47" t="s">
        <v>385</v>
      </c>
      <c r="D55" s="48">
        <f t="shared" si="2"/>
        <v>18700</v>
      </c>
      <c r="E55" s="48">
        <f>SUM(E56)</f>
        <v>2920</v>
      </c>
      <c r="F55" s="48">
        <f t="shared" si="3"/>
        <v>15780</v>
      </c>
    </row>
    <row r="56" spans="1:6" ht="63.75">
      <c r="A56" s="47" t="s">
        <v>313</v>
      </c>
      <c r="B56" s="47" t="s">
        <v>110</v>
      </c>
      <c r="C56" s="47" t="s">
        <v>386</v>
      </c>
      <c r="D56" s="48">
        <v>18700</v>
      </c>
      <c r="E56" s="48">
        <v>2920</v>
      </c>
      <c r="F56" s="48">
        <f t="shared" si="3"/>
        <v>15780</v>
      </c>
    </row>
    <row r="57" spans="1:6" ht="25.5">
      <c r="A57" s="47" t="s">
        <v>348</v>
      </c>
      <c r="B57" s="47" t="s">
        <v>110</v>
      </c>
      <c r="C57" s="47" t="s">
        <v>387</v>
      </c>
      <c r="D57" s="48">
        <f t="shared" si="2"/>
        <v>0</v>
      </c>
      <c r="E57" s="48">
        <f>SUM(E58)</f>
        <v>-185.95</v>
      </c>
      <c r="F57" s="48">
        <f t="shared" si="3"/>
        <v>185.95</v>
      </c>
    </row>
    <row r="58" spans="1:6" ht="12.75">
      <c r="A58" s="47" t="s">
        <v>349</v>
      </c>
      <c r="B58" s="47" t="s">
        <v>110</v>
      </c>
      <c r="C58" s="47" t="s">
        <v>388</v>
      </c>
      <c r="D58" s="48">
        <f>SUM(D59)</f>
        <v>0</v>
      </c>
      <c r="E58" s="48">
        <f>SUM(E59)</f>
        <v>-185.95</v>
      </c>
      <c r="F58" s="48">
        <f t="shared" si="3"/>
        <v>185.95</v>
      </c>
    </row>
    <row r="59" spans="1:6" ht="25.5">
      <c r="A59" s="47" t="s">
        <v>350</v>
      </c>
      <c r="B59" s="47" t="s">
        <v>110</v>
      </c>
      <c r="C59" s="47" t="s">
        <v>389</v>
      </c>
      <c r="D59" s="48">
        <f>SUM(D60)</f>
        <v>0</v>
      </c>
      <c r="E59" s="48">
        <f>SUM(E60)</f>
        <v>-185.95</v>
      </c>
      <c r="F59" s="48">
        <f t="shared" si="3"/>
        <v>185.95</v>
      </c>
    </row>
    <row r="60" spans="1:6" ht="30" customHeight="1">
      <c r="A60" s="47" t="s">
        <v>351</v>
      </c>
      <c r="B60" s="47" t="s">
        <v>110</v>
      </c>
      <c r="C60" s="47" t="s">
        <v>390</v>
      </c>
      <c r="D60" s="48">
        <f>SUM(D61)</f>
        <v>0</v>
      </c>
      <c r="E60" s="48">
        <f>SUM(E61+E62)</f>
        <v>-185.95</v>
      </c>
      <c r="F60" s="48">
        <f t="shared" si="3"/>
        <v>185.95</v>
      </c>
    </row>
    <row r="61" spans="1:6" ht="30" customHeight="1">
      <c r="A61" s="61" t="s">
        <v>414</v>
      </c>
      <c r="B61" s="47" t="s">
        <v>110</v>
      </c>
      <c r="C61" s="61" t="s">
        <v>413</v>
      </c>
      <c r="D61" s="48">
        <v>0</v>
      </c>
      <c r="E61" s="48">
        <v>-185.95</v>
      </c>
      <c r="F61" s="48">
        <f t="shared" si="3"/>
        <v>185.95</v>
      </c>
    </row>
    <row r="62" spans="1:6" ht="30.75" customHeight="1">
      <c r="A62" s="61" t="s">
        <v>414</v>
      </c>
      <c r="B62" s="47" t="s">
        <v>110</v>
      </c>
      <c r="C62" s="61" t="s">
        <v>485</v>
      </c>
      <c r="D62" s="48">
        <v>0</v>
      </c>
      <c r="E62" s="48">
        <v>0</v>
      </c>
      <c r="F62" s="48">
        <f t="shared" si="3"/>
        <v>0</v>
      </c>
    </row>
    <row r="63" spans="1:6" ht="25.5">
      <c r="A63" s="47" t="s">
        <v>139</v>
      </c>
      <c r="B63" s="47" t="s">
        <v>110</v>
      </c>
      <c r="C63" s="47" t="s">
        <v>391</v>
      </c>
      <c r="D63" s="48">
        <f aca="true" t="shared" si="4" ref="D63:E65">SUM(D64)</f>
        <v>86600</v>
      </c>
      <c r="E63" s="48">
        <f t="shared" si="4"/>
        <v>0</v>
      </c>
      <c r="F63" s="48">
        <f>SUM(D63-E63)</f>
        <v>86600</v>
      </c>
    </row>
    <row r="64" spans="1:6" ht="12.75">
      <c r="A64" s="47" t="s">
        <v>140</v>
      </c>
      <c r="B64" s="47" t="s">
        <v>110</v>
      </c>
      <c r="C64" s="47" t="s">
        <v>392</v>
      </c>
      <c r="D64" s="48">
        <f t="shared" si="4"/>
        <v>86600</v>
      </c>
      <c r="E64" s="48">
        <f t="shared" si="4"/>
        <v>0</v>
      </c>
      <c r="F64" s="48">
        <f>SUM(D64-E64)</f>
        <v>86600</v>
      </c>
    </row>
    <row r="65" spans="1:6" ht="12.75">
      <c r="A65" s="47" t="s">
        <v>141</v>
      </c>
      <c r="B65" s="47" t="s">
        <v>110</v>
      </c>
      <c r="C65" s="47" t="s">
        <v>393</v>
      </c>
      <c r="D65" s="48">
        <f t="shared" si="4"/>
        <v>86600</v>
      </c>
      <c r="E65" s="48">
        <f t="shared" si="4"/>
        <v>0</v>
      </c>
      <c r="F65" s="48">
        <f>SUM(D65-E65)</f>
        <v>86600</v>
      </c>
    </row>
    <row r="66" spans="1:6" ht="25.5">
      <c r="A66" s="47" t="s">
        <v>223</v>
      </c>
      <c r="B66" s="47" t="s">
        <v>110</v>
      </c>
      <c r="C66" s="47" t="s">
        <v>394</v>
      </c>
      <c r="D66" s="48">
        <v>86600</v>
      </c>
      <c r="E66" s="48">
        <v>0</v>
      </c>
      <c r="F66" s="48">
        <f>SUM(D66-E66)</f>
        <v>86600</v>
      </c>
    </row>
    <row r="67" spans="1:6" ht="12.75">
      <c r="A67" s="47" t="s">
        <v>0</v>
      </c>
      <c r="B67" s="47" t="s">
        <v>110</v>
      </c>
      <c r="C67" s="47" t="s">
        <v>1</v>
      </c>
      <c r="D67" s="48">
        <f>SUM(D70+D68)</f>
        <v>12500</v>
      </c>
      <c r="E67" s="48">
        <f>SUM(E70+E68)</f>
        <v>4800</v>
      </c>
      <c r="F67" s="48">
        <f>SUM(F70)</f>
        <v>0</v>
      </c>
    </row>
    <row r="68" spans="1:6" ht="38.25">
      <c r="A68" s="47" t="s">
        <v>406</v>
      </c>
      <c r="B68" s="47"/>
      <c r="C68" s="47" t="s">
        <v>407</v>
      </c>
      <c r="D68" s="48">
        <f>SUM(D69)</f>
        <v>12500</v>
      </c>
      <c r="E68" s="48">
        <f>SUM(E69)</f>
        <v>4800</v>
      </c>
      <c r="F68" s="48">
        <f aca="true" t="shared" si="5" ref="F68:F88">SUM(D68-E68)</f>
        <v>7700</v>
      </c>
    </row>
    <row r="69" spans="1:6" ht="51">
      <c r="A69" s="47" t="s">
        <v>409</v>
      </c>
      <c r="B69" s="47"/>
      <c r="C69" s="47" t="s">
        <v>408</v>
      </c>
      <c r="D69" s="48">
        <v>12500</v>
      </c>
      <c r="E69" s="48">
        <v>4800</v>
      </c>
      <c r="F69" s="48">
        <f t="shared" si="5"/>
        <v>7700</v>
      </c>
    </row>
    <row r="70" spans="1:6" ht="25.5">
      <c r="A70" s="74" t="s">
        <v>410</v>
      </c>
      <c r="B70" s="47" t="s">
        <v>110</v>
      </c>
      <c r="C70" s="61" t="s">
        <v>411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17.75" customHeight="1">
      <c r="A71" s="61" t="s">
        <v>412</v>
      </c>
      <c r="B71" s="47" t="s">
        <v>110</v>
      </c>
      <c r="C71" s="47" t="s">
        <v>405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336</v>
      </c>
      <c r="B72" s="47" t="s">
        <v>110</v>
      </c>
      <c r="C72" s="47" t="s">
        <v>333</v>
      </c>
      <c r="D72" s="48">
        <f>SUM(D73)</f>
        <v>0</v>
      </c>
      <c r="E72" s="48">
        <f>SUM(E73)</f>
        <v>0</v>
      </c>
      <c r="F72" s="48">
        <f t="shared" si="5"/>
        <v>0</v>
      </c>
    </row>
    <row r="73" spans="1:6" ht="12.75">
      <c r="A73" s="47" t="s">
        <v>337</v>
      </c>
      <c r="B73" s="47" t="s">
        <v>110</v>
      </c>
      <c r="C73" s="47" t="s">
        <v>334</v>
      </c>
      <c r="D73" s="48">
        <f>SUM(D74)</f>
        <v>0</v>
      </c>
      <c r="E73" s="48">
        <f>SUM(E74)</f>
        <v>0</v>
      </c>
      <c r="F73" s="48">
        <f t="shared" si="5"/>
        <v>0</v>
      </c>
    </row>
    <row r="74" spans="1:6" ht="25.5">
      <c r="A74" s="47" t="s">
        <v>338</v>
      </c>
      <c r="B74" s="47" t="s">
        <v>110</v>
      </c>
      <c r="C74" s="47" t="s">
        <v>335</v>
      </c>
      <c r="D74" s="48">
        <v>0</v>
      </c>
      <c r="E74" s="48">
        <v>0</v>
      </c>
      <c r="F74" s="48">
        <f t="shared" si="5"/>
        <v>0</v>
      </c>
    </row>
    <row r="75" spans="1:6" ht="12.75">
      <c r="A75" s="47" t="s">
        <v>59</v>
      </c>
      <c r="B75" s="47" t="s">
        <v>110</v>
      </c>
      <c r="C75" s="47" t="s">
        <v>395</v>
      </c>
      <c r="D75" s="48">
        <f>SUM(D76)</f>
        <v>10814800</v>
      </c>
      <c r="E75" s="48">
        <f>SUM(E76)</f>
        <v>2453108.83</v>
      </c>
      <c r="F75" s="48">
        <f t="shared" si="5"/>
        <v>8361691.17</v>
      </c>
    </row>
    <row r="76" spans="1:6" ht="25.5">
      <c r="A76" s="47" t="s">
        <v>60</v>
      </c>
      <c r="B76" s="47" t="s">
        <v>110</v>
      </c>
      <c r="C76" s="47" t="s">
        <v>396</v>
      </c>
      <c r="D76" s="48">
        <f>SUM(D77+D82+D87)</f>
        <v>10814800</v>
      </c>
      <c r="E76" s="48">
        <f>SUM(E77+E82+E87)</f>
        <v>2453108.83</v>
      </c>
      <c r="F76" s="48">
        <f t="shared" si="5"/>
        <v>8361691.17</v>
      </c>
    </row>
    <row r="77" spans="1:6" ht="25.5">
      <c r="A77" s="47" t="s">
        <v>224</v>
      </c>
      <c r="B77" s="47" t="s">
        <v>110</v>
      </c>
      <c r="C77" s="47" t="s">
        <v>483</v>
      </c>
      <c r="D77" s="48">
        <f>SUM(D78+D80)</f>
        <v>10480200</v>
      </c>
      <c r="E77" s="48">
        <f>SUM(E78+E80)</f>
        <v>2419800</v>
      </c>
      <c r="F77" s="48">
        <f t="shared" si="5"/>
        <v>8060400</v>
      </c>
    </row>
    <row r="78" spans="1:6" ht="12.75">
      <c r="A78" s="47" t="s">
        <v>471</v>
      </c>
      <c r="B78" s="47" t="s">
        <v>110</v>
      </c>
      <c r="C78" s="47" t="s">
        <v>469</v>
      </c>
      <c r="D78" s="48">
        <f>SUM(D79)</f>
        <v>10095100</v>
      </c>
      <c r="E78" s="48">
        <f>SUM(E79)</f>
        <v>2355600</v>
      </c>
      <c r="F78" s="48">
        <f t="shared" si="5"/>
        <v>7739500</v>
      </c>
    </row>
    <row r="79" spans="1:6" ht="38.25">
      <c r="A79" s="47" t="s">
        <v>470</v>
      </c>
      <c r="B79" s="47" t="s">
        <v>110</v>
      </c>
      <c r="C79" s="47" t="s">
        <v>468</v>
      </c>
      <c r="D79" s="48">
        <v>10095100</v>
      </c>
      <c r="E79" s="48">
        <v>2355600</v>
      </c>
      <c r="F79" s="48">
        <f t="shared" si="5"/>
        <v>7739500</v>
      </c>
    </row>
    <row r="80" spans="1:6" ht="25.5">
      <c r="A80" s="47" t="s">
        <v>488</v>
      </c>
      <c r="B80" s="47" t="s">
        <v>110</v>
      </c>
      <c r="C80" s="47" t="s">
        <v>486</v>
      </c>
      <c r="D80" s="48">
        <f>SUM(D81)</f>
        <v>385100</v>
      </c>
      <c r="E80" s="48">
        <f>SUM(E81)</f>
        <v>64200</v>
      </c>
      <c r="F80" s="48">
        <f t="shared" si="5"/>
        <v>320900</v>
      </c>
    </row>
    <row r="81" spans="1:6" ht="25.5">
      <c r="A81" s="47" t="s">
        <v>489</v>
      </c>
      <c r="B81" s="47" t="s">
        <v>110</v>
      </c>
      <c r="C81" s="47" t="s">
        <v>487</v>
      </c>
      <c r="D81" s="48">
        <v>385100</v>
      </c>
      <c r="E81" s="48">
        <v>64200</v>
      </c>
      <c r="F81" s="48">
        <f t="shared" si="5"/>
        <v>320900</v>
      </c>
    </row>
    <row r="82" spans="1:6" ht="25.5">
      <c r="A82" s="47" t="s">
        <v>225</v>
      </c>
      <c r="B82" s="47" t="s">
        <v>110</v>
      </c>
      <c r="C82" s="47" t="s">
        <v>397</v>
      </c>
      <c r="D82" s="48">
        <f>SUM(D85+D83)</f>
        <v>294200</v>
      </c>
      <c r="E82" s="48">
        <f>SUM(E85+E83)</f>
        <v>33308.83</v>
      </c>
      <c r="F82" s="48">
        <f t="shared" si="5"/>
        <v>260891.16999999998</v>
      </c>
    </row>
    <row r="83" spans="1:6" ht="30" customHeight="1">
      <c r="A83" s="47" t="s">
        <v>226</v>
      </c>
      <c r="B83" s="47" t="s">
        <v>110</v>
      </c>
      <c r="C83" s="47" t="s">
        <v>398</v>
      </c>
      <c r="D83" s="48">
        <v>200</v>
      </c>
      <c r="E83" s="48">
        <f>SUM(E84)</f>
        <v>200</v>
      </c>
      <c r="F83" s="48">
        <f>SUM(D83-E83)</f>
        <v>0</v>
      </c>
    </row>
    <row r="84" spans="1:6" ht="38.25">
      <c r="A84" s="47" t="s">
        <v>227</v>
      </c>
      <c r="B84" s="47" t="s">
        <v>110</v>
      </c>
      <c r="C84" s="47" t="s">
        <v>399</v>
      </c>
      <c r="D84" s="48">
        <v>200</v>
      </c>
      <c r="E84" s="48">
        <v>200</v>
      </c>
      <c r="F84" s="48">
        <f>SUM(D84-E84)</f>
        <v>0</v>
      </c>
    </row>
    <row r="85" spans="1:6" ht="38.25">
      <c r="A85" s="47" t="s">
        <v>473</v>
      </c>
      <c r="B85" s="47" t="s">
        <v>110</v>
      </c>
      <c r="C85" s="47" t="s">
        <v>400</v>
      </c>
      <c r="D85" s="48">
        <f>SUM(D86)</f>
        <v>294000</v>
      </c>
      <c r="E85" s="48">
        <f>SUM(E86)</f>
        <v>33108.83</v>
      </c>
      <c r="F85" s="48">
        <f t="shared" si="5"/>
        <v>260891.16999999998</v>
      </c>
    </row>
    <row r="86" spans="1:6" ht="51">
      <c r="A86" s="47" t="s">
        <v>472</v>
      </c>
      <c r="B86" s="47" t="s">
        <v>110</v>
      </c>
      <c r="C86" s="47" t="s">
        <v>401</v>
      </c>
      <c r="D86" s="48">
        <v>294000</v>
      </c>
      <c r="E86" s="48">
        <v>33108.83</v>
      </c>
      <c r="F86" s="48">
        <f t="shared" si="5"/>
        <v>260891.16999999998</v>
      </c>
    </row>
    <row r="87" spans="1:6" ht="12.75">
      <c r="A87" s="47" t="s">
        <v>69</v>
      </c>
      <c r="B87" s="47" t="s">
        <v>110</v>
      </c>
      <c r="C87" s="47" t="s">
        <v>402</v>
      </c>
      <c r="D87" s="48">
        <f>SUM(D88)</f>
        <v>40400</v>
      </c>
      <c r="E87" s="48">
        <f>SUM(E88)</f>
        <v>0</v>
      </c>
      <c r="F87" s="48">
        <f t="shared" si="5"/>
        <v>40400</v>
      </c>
    </row>
    <row r="88" spans="1:6" ht="51">
      <c r="A88" s="47" t="s">
        <v>130</v>
      </c>
      <c r="B88" s="47" t="s">
        <v>110</v>
      </c>
      <c r="C88" s="47" t="s">
        <v>403</v>
      </c>
      <c r="D88" s="48">
        <f>SUM(D89)</f>
        <v>40400</v>
      </c>
      <c r="E88" s="48">
        <f>SUM(E89)</f>
        <v>0</v>
      </c>
      <c r="F88" s="48">
        <f t="shared" si="5"/>
        <v>40400</v>
      </c>
    </row>
    <row r="89" spans="1:6" ht="63.75">
      <c r="A89" s="47" t="s">
        <v>228</v>
      </c>
      <c r="B89" s="47" t="s">
        <v>110</v>
      </c>
      <c r="C89" s="47" t="s">
        <v>404</v>
      </c>
      <c r="D89" s="48">
        <v>40400</v>
      </c>
      <c r="E89" s="48">
        <v>0</v>
      </c>
      <c r="F89" s="48">
        <f>SUM(D89-E89)</f>
        <v>40400</v>
      </c>
    </row>
  </sheetData>
  <sheetProtection/>
  <autoFilter ref="A13:F8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17142500</v>
      </c>
      <c r="E5" s="51">
        <f>SUM(E6)</f>
        <v>2312767.0999999996</v>
      </c>
      <c r="F5" s="51">
        <f aca="true" t="shared" si="0" ref="F5:F14">SUM(D5-E5)</f>
        <v>14829732.9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17142500</v>
      </c>
      <c r="E6" s="51">
        <f>SUM(E7+E67+E76+E123+E164+E171+E196+E203)</f>
        <v>2312767.0999999996</v>
      </c>
      <c r="F6" s="51">
        <f t="shared" si="0"/>
        <v>14829732.9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6991900</v>
      </c>
      <c r="E7" s="51">
        <f>SUM(E8+E48)</f>
        <v>794754.8300000001</v>
      </c>
      <c r="F7" s="51">
        <f t="shared" si="0"/>
        <v>6197145.17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6800900</v>
      </c>
      <c r="E8" s="51">
        <f>SUM(E10+E43)</f>
        <v>768582.03</v>
      </c>
      <c r="F8" s="51">
        <f t="shared" si="0"/>
        <v>6032317.97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6800700</v>
      </c>
      <c r="E9" s="51">
        <f>SUM(E10)</f>
        <v>768582.03</v>
      </c>
      <c r="F9" s="51">
        <f t="shared" si="0"/>
        <v>6032117.97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6800700</v>
      </c>
      <c r="E10" s="51">
        <f>SUM(E11+E17+E26+E33+E39+E30+E36)</f>
        <v>768582.03</v>
      </c>
      <c r="F10" s="51">
        <f t="shared" si="0"/>
        <v>6032117.97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5913500</v>
      </c>
      <c r="E11" s="51">
        <f>SUM(E14:E16)</f>
        <v>667833.5</v>
      </c>
      <c r="F11" s="51">
        <f>SUM(D11-E11)</f>
        <v>5245666.5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5913500</v>
      </c>
      <c r="E12" s="51">
        <f>SUM(E13)</f>
        <v>667833.5</v>
      </c>
      <c r="F12" s="51">
        <f t="shared" si="0"/>
        <v>5245666.5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5913500</v>
      </c>
      <c r="E13" s="51">
        <f>SUM(E14:E16)</f>
        <v>667833.5</v>
      </c>
      <c r="F13" s="51">
        <f t="shared" si="0"/>
        <v>5245666.5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4260600</v>
      </c>
      <c r="E14" s="51">
        <v>518368</v>
      </c>
      <c r="F14" s="51">
        <f t="shared" si="0"/>
        <v>3742232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53412</v>
      </c>
      <c r="F15" s="51">
        <f aca="true" t="shared" si="1" ref="F15:F40">SUM(D15-E15)</f>
        <v>312888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1286600</v>
      </c>
      <c r="E16" s="51">
        <v>96053.5</v>
      </c>
      <c r="F16" s="51">
        <f t="shared" si="1"/>
        <v>1190546.5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75148.53</v>
      </c>
      <c r="F17" s="51">
        <f t="shared" si="1"/>
        <v>732251.47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74670.53</v>
      </c>
      <c r="F18" s="51">
        <f t="shared" si="1"/>
        <v>718729.47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74670.53</v>
      </c>
      <c r="F19" s="51">
        <f t="shared" si="1"/>
        <v>718729.47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53813.99</v>
      </c>
      <c r="F20" s="51">
        <f t="shared" si="1"/>
        <v>654886.01</v>
      </c>
    </row>
    <row r="21" spans="1:6" ht="12.75">
      <c r="A21" s="47" t="s">
        <v>464</v>
      </c>
      <c r="B21" s="50" t="s">
        <v>71</v>
      </c>
      <c r="C21" s="60" t="s">
        <v>465</v>
      </c>
      <c r="D21" s="51">
        <v>84700</v>
      </c>
      <c r="E21" s="51">
        <v>20856.54</v>
      </c>
      <c r="F21" s="51">
        <f t="shared" si="1"/>
        <v>63843.46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478</v>
      </c>
      <c r="F22" s="51">
        <f t="shared" si="1"/>
        <v>13522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478</v>
      </c>
      <c r="F23" s="51">
        <f t="shared" si="1"/>
        <v>13522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478</v>
      </c>
      <c r="F24" s="51">
        <f t="shared" si="1"/>
        <v>1522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0</v>
      </c>
      <c r="F25" s="51">
        <f t="shared" si="1"/>
        <v>12000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474</v>
      </c>
      <c r="B30" s="50" t="s">
        <v>71</v>
      </c>
      <c r="C30" s="60" t="s">
        <v>475</v>
      </c>
      <c r="D30" s="51">
        <f>SUM(D31)</f>
        <v>400</v>
      </c>
      <c r="E30" s="51">
        <f>SUM(E31)</f>
        <v>0</v>
      </c>
      <c r="F30" s="51">
        <f t="shared" si="1"/>
        <v>400</v>
      </c>
    </row>
    <row r="31" spans="1:6" ht="12.75">
      <c r="A31" s="47" t="s">
        <v>267</v>
      </c>
      <c r="B31" s="50" t="s">
        <v>71</v>
      </c>
      <c r="C31" s="60" t="s">
        <v>476</v>
      </c>
      <c r="D31" s="51">
        <f>SUM(D32)</f>
        <v>400</v>
      </c>
      <c r="E31" s="51">
        <f>SUM(E32)</f>
        <v>0</v>
      </c>
      <c r="F31" s="51">
        <f t="shared" si="1"/>
        <v>400</v>
      </c>
    </row>
    <row r="32" spans="1:6" ht="12.75">
      <c r="A32" s="47" t="s">
        <v>69</v>
      </c>
      <c r="B32" s="50" t="s">
        <v>71</v>
      </c>
      <c r="C32" s="60" t="s">
        <v>477</v>
      </c>
      <c r="D32" s="51">
        <v>400</v>
      </c>
      <c r="E32" s="51">
        <v>0</v>
      </c>
      <c r="F32" s="51">
        <f t="shared" si="1"/>
        <v>400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0</v>
      </c>
      <c r="F33" s="51">
        <f t="shared" si="1"/>
        <v>700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0</v>
      </c>
      <c r="F34" s="51">
        <f t="shared" si="1"/>
        <v>700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0</v>
      </c>
      <c r="F35" s="51">
        <f t="shared" si="1"/>
        <v>700</v>
      </c>
    </row>
    <row r="36" spans="1:6" ht="76.5">
      <c r="A36" s="47" t="s">
        <v>490</v>
      </c>
      <c r="B36" s="50" t="s">
        <v>71</v>
      </c>
      <c r="C36" s="60" t="s">
        <v>495</v>
      </c>
      <c r="D36" s="51">
        <f>SUM(D38)</f>
        <v>33100</v>
      </c>
      <c r="E36" s="51">
        <f>SUM(E38)</f>
        <v>0</v>
      </c>
      <c r="F36" s="51">
        <f>SUM(D36-E36)</f>
        <v>33100</v>
      </c>
    </row>
    <row r="37" spans="1:6" ht="12.75">
      <c r="A37" s="47" t="s">
        <v>267</v>
      </c>
      <c r="B37" s="50" t="s">
        <v>71</v>
      </c>
      <c r="C37" s="60" t="s">
        <v>494</v>
      </c>
      <c r="D37" s="51">
        <f>SUM(D38)</f>
        <v>33100</v>
      </c>
      <c r="E37" s="51">
        <f>SUM(E38)</f>
        <v>0</v>
      </c>
      <c r="F37" s="51">
        <f>SUM(D37-E37)</f>
        <v>33100</v>
      </c>
    </row>
    <row r="38" spans="1:6" ht="12.75">
      <c r="A38" s="47" t="s">
        <v>69</v>
      </c>
      <c r="B38" s="50" t="s">
        <v>71</v>
      </c>
      <c r="C38" s="60" t="s">
        <v>493</v>
      </c>
      <c r="D38" s="51">
        <v>33100</v>
      </c>
      <c r="E38" s="51">
        <v>0</v>
      </c>
      <c r="F38" s="51">
        <f>SUM(D38-E38)</f>
        <v>33100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0</v>
      </c>
      <c r="F42" s="51">
        <f>SUM(E42-D42)</f>
        <v>-200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0</v>
      </c>
      <c r="F43" s="51">
        <f>SUM(F44)</f>
        <v>200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0</v>
      </c>
      <c r="F44" s="51">
        <f aca="true" t="shared" si="2" ref="F44:F66">SUM(D44-E44)</f>
        <v>200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0</v>
      </c>
      <c r="F45" s="51">
        <f t="shared" si="2"/>
        <v>200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0</v>
      </c>
      <c r="F46" s="51">
        <f t="shared" si="2"/>
        <v>200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0</v>
      </c>
      <c r="F47" s="51">
        <f t="shared" si="2"/>
        <v>200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26172.8</v>
      </c>
      <c r="F48" s="51">
        <f t="shared" si="2"/>
        <v>164827.2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26172.8</v>
      </c>
      <c r="F49" s="51">
        <f t="shared" si="2"/>
        <v>98827.2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26172.8</v>
      </c>
      <c r="F50" s="51">
        <f t="shared" si="2"/>
        <v>98827.2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0</v>
      </c>
      <c r="F51" s="51">
        <f t="shared" si="2"/>
        <v>25000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0</v>
      </c>
      <c r="F52" s="51">
        <f t="shared" si="2"/>
        <v>5000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0</v>
      </c>
      <c r="F53" s="51">
        <f t="shared" si="2"/>
        <v>5000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0</v>
      </c>
      <c r="F54" s="51">
        <f t="shared" si="2"/>
        <v>5000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0</v>
      </c>
      <c r="F55" s="51">
        <f t="shared" si="2"/>
        <v>20000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0</v>
      </c>
      <c r="F56" s="51">
        <f t="shared" si="2"/>
        <v>20000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0</v>
      </c>
      <c r="F57" s="51">
        <f t="shared" si="2"/>
        <v>20000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26172.8</v>
      </c>
      <c r="F58" s="51">
        <f t="shared" si="2"/>
        <v>73827.2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26172.8</v>
      </c>
      <c r="F59" s="51">
        <f t="shared" si="2"/>
        <v>73827.2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26172.8</v>
      </c>
      <c r="F60" s="51">
        <f t="shared" si="2"/>
        <v>73827.2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26172.8</v>
      </c>
      <c r="F61" s="51">
        <f t="shared" si="2"/>
        <v>73827.2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0</v>
      </c>
      <c r="F62" s="51">
        <f t="shared" si="2"/>
        <v>66000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0</v>
      </c>
      <c r="F63" s="51">
        <f t="shared" si="2"/>
        <v>66000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0</v>
      </c>
      <c r="F64" s="51">
        <f t="shared" si="2"/>
        <v>66000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0</v>
      </c>
      <c r="F65" s="51">
        <f t="shared" si="2"/>
        <v>66000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0</v>
      </c>
      <c r="F66" s="51">
        <f t="shared" si="2"/>
        <v>66000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33108.83</v>
      </c>
      <c r="F67" s="51">
        <f aca="true" t="shared" si="4" ref="F67:F77">SUM(D67-E67)</f>
        <v>260891.16999999998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33108.83</v>
      </c>
      <c r="F68" s="51">
        <f t="shared" si="4"/>
        <v>260891.16999999998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33108.83</v>
      </c>
      <c r="F69" s="51">
        <f t="shared" si="4"/>
        <v>260891.16999999998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33108.83</v>
      </c>
      <c r="F70" s="51">
        <f t="shared" si="4"/>
        <v>260891.16999999998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33108.83</v>
      </c>
      <c r="F71" s="51">
        <f t="shared" si="4"/>
        <v>260891.16999999998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33108.83</v>
      </c>
      <c r="F72" s="51">
        <f t="shared" si="4"/>
        <v>260891.16999999998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33108.83</v>
      </c>
      <c r="F73" s="51">
        <f t="shared" si="4"/>
        <v>260891.16999999998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28140.6</v>
      </c>
      <c r="F74" s="51">
        <f t="shared" si="4"/>
        <v>197759.4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4968.23</v>
      </c>
      <c r="F75" s="51">
        <f t="shared" si="4"/>
        <v>63131.770000000004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0</v>
      </c>
      <c r="F76" s="51">
        <f t="shared" si="4"/>
        <v>34000</v>
      </c>
    </row>
    <row r="77" spans="1:6" ht="38.25">
      <c r="A77" s="47" t="s">
        <v>439</v>
      </c>
      <c r="B77" s="50" t="s">
        <v>71</v>
      </c>
      <c r="C77" s="60" t="s">
        <v>438</v>
      </c>
      <c r="D77" s="51">
        <f>SUM(D79+D87+D96)</f>
        <v>30000</v>
      </c>
      <c r="E77" s="51">
        <f>SUM(E79+E87+E96)</f>
        <v>0</v>
      </c>
      <c r="F77" s="51">
        <f t="shared" si="4"/>
        <v>30000</v>
      </c>
    </row>
    <row r="78" spans="1:6" ht="55.5" customHeight="1">
      <c r="A78" s="47" t="s">
        <v>314</v>
      </c>
      <c r="B78" s="50" t="s">
        <v>71</v>
      </c>
      <c r="C78" s="71" t="s">
        <v>440</v>
      </c>
      <c r="D78" s="51">
        <f>SUM(D79+D87+D96)</f>
        <v>30000</v>
      </c>
      <c r="E78" s="51">
        <f>SUM(E79+E87+E96)</f>
        <v>0</v>
      </c>
      <c r="F78" s="51">
        <f aca="true" t="shared" si="5" ref="F78:F95">SUM(D78-E78)</f>
        <v>30000</v>
      </c>
    </row>
    <row r="79" spans="1:6" ht="65.25" customHeight="1">
      <c r="A79" s="47" t="s">
        <v>315</v>
      </c>
      <c r="B79" s="50" t="s">
        <v>71</v>
      </c>
      <c r="C79" s="60" t="s">
        <v>441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442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443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444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445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446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447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448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449</v>
      </c>
      <c r="D87" s="51">
        <f>SUM(D88+D92)</f>
        <v>15200</v>
      </c>
      <c r="E87" s="51">
        <f>SUM(E88+E92)</f>
        <v>0</v>
      </c>
      <c r="F87" s="51">
        <f t="shared" si="5"/>
        <v>15200</v>
      </c>
    </row>
    <row r="88" spans="1:6" ht="103.5" customHeight="1">
      <c r="A88" s="47" t="s">
        <v>318</v>
      </c>
      <c r="B88" s="50" t="s">
        <v>71</v>
      </c>
      <c r="C88" s="60" t="s">
        <v>450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451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452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453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454</v>
      </c>
      <c r="D92" s="51">
        <f>SUM(D95)</f>
        <v>10000</v>
      </c>
      <c r="E92" s="58">
        <f>SUM(E95)</f>
        <v>0</v>
      </c>
      <c r="F92" s="51">
        <f t="shared" si="5"/>
        <v>10000</v>
      </c>
      <c r="H92" s="47"/>
    </row>
    <row r="93" spans="1:8" ht="25.5">
      <c r="A93" s="72" t="s">
        <v>254</v>
      </c>
      <c r="B93" s="50" t="s">
        <v>71</v>
      </c>
      <c r="C93" s="60" t="s">
        <v>455</v>
      </c>
      <c r="D93" s="51">
        <f>SUM(D94)</f>
        <v>10000</v>
      </c>
      <c r="E93" s="51">
        <f>SUM(E94)</f>
        <v>0</v>
      </c>
      <c r="F93" s="51">
        <f t="shared" si="5"/>
        <v>10000</v>
      </c>
      <c r="H93" s="73"/>
    </row>
    <row r="94" spans="1:8" ht="25.5">
      <c r="A94" s="72" t="s">
        <v>255</v>
      </c>
      <c r="B94" s="50" t="s">
        <v>71</v>
      </c>
      <c r="C94" s="60" t="s">
        <v>456</v>
      </c>
      <c r="D94" s="51">
        <f>SUM(D95)</f>
        <v>10000</v>
      </c>
      <c r="E94" s="51">
        <f>SUM(E95)</f>
        <v>0</v>
      </c>
      <c r="F94" s="51">
        <f t="shared" si="5"/>
        <v>10000</v>
      </c>
      <c r="H94" s="73"/>
    </row>
    <row r="95" spans="1:6" ht="12.75">
      <c r="A95" s="47" t="s">
        <v>328</v>
      </c>
      <c r="B95" s="50" t="s">
        <v>71</v>
      </c>
      <c r="C95" s="60" t="s">
        <v>457</v>
      </c>
      <c r="D95" s="51">
        <v>10000</v>
      </c>
      <c r="E95" s="58">
        <v>0</v>
      </c>
      <c r="F95" s="51">
        <f t="shared" si="5"/>
        <v>10000</v>
      </c>
    </row>
    <row r="96" spans="1:6" ht="65.25" customHeight="1">
      <c r="A96" s="47" t="s">
        <v>320</v>
      </c>
      <c r="B96" s="50" t="s">
        <v>71</v>
      </c>
      <c r="C96" s="60" t="s">
        <v>458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459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460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461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462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416</v>
      </c>
      <c r="B101" s="50" t="s">
        <v>71</v>
      </c>
      <c r="C101" s="60" t="s">
        <v>415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417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418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419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420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421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422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423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424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425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426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427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428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429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430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431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432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433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434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435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436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437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271545.37</v>
      </c>
      <c r="F123" s="51">
        <f aca="true" t="shared" si="8" ref="F123:F137">SUM(D123-E123)</f>
        <v>2097754.63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304</v>
      </c>
      <c r="F124" s="51">
        <f t="shared" si="8"/>
        <v>127996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304</v>
      </c>
      <c r="F125" s="51">
        <f t="shared" si="8"/>
        <v>127996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304</v>
      </c>
      <c r="F126" s="51">
        <f t="shared" si="8"/>
        <v>127996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304</v>
      </c>
      <c r="F127" s="51">
        <f t="shared" si="8"/>
        <v>127196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0</v>
      </c>
      <c r="F128" s="51">
        <f t="shared" si="8"/>
        <v>126200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0</v>
      </c>
      <c r="F129" s="51">
        <f t="shared" si="8"/>
        <v>126200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0</v>
      </c>
      <c r="F130" s="51">
        <f t="shared" si="8"/>
        <v>126200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304</v>
      </c>
      <c r="F131" s="51">
        <f t="shared" si="8"/>
        <v>996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304</v>
      </c>
      <c r="F132" s="51">
        <f t="shared" si="8"/>
        <v>996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304</v>
      </c>
      <c r="F133" s="51">
        <f t="shared" si="8"/>
        <v>996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271241.37</v>
      </c>
      <c r="F138" s="51">
        <f aca="true" t="shared" si="9" ref="F138:F157">SUM(D138-E138)</f>
        <v>1969758.63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271241.37</v>
      </c>
      <c r="F139" s="51">
        <f>SUM(D139-E139)</f>
        <v>1939758.63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271241.37</v>
      </c>
      <c r="F140" s="51">
        <f t="shared" si="9"/>
        <v>1939758.63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1690000</v>
      </c>
      <c r="E141" s="58">
        <f>SUM(E142)</f>
        <v>271241.37</v>
      </c>
      <c r="F141" s="51">
        <f t="shared" si="9"/>
        <v>1418758.63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1690000</v>
      </c>
      <c r="E142" s="51">
        <f>SUM(E143)</f>
        <v>271241.37</v>
      </c>
      <c r="F142" s="51">
        <f t="shared" si="9"/>
        <v>1418758.63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1690000</v>
      </c>
      <c r="E143" s="51">
        <f>SUM(E144+E145)</f>
        <v>271241.37</v>
      </c>
      <c r="F143" s="51">
        <f t="shared" si="9"/>
        <v>1418758.63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400000</v>
      </c>
      <c r="E144" s="58">
        <v>14292</v>
      </c>
      <c r="F144" s="51">
        <f t="shared" si="9"/>
        <v>385708</v>
      </c>
    </row>
    <row r="145" spans="1:6" ht="12.75">
      <c r="A145" s="47" t="s">
        <v>464</v>
      </c>
      <c r="B145" s="50" t="s">
        <v>71</v>
      </c>
      <c r="C145" s="60" t="s">
        <v>463</v>
      </c>
      <c r="D145" s="51">
        <v>1290000</v>
      </c>
      <c r="E145" s="58">
        <v>256949.37</v>
      </c>
      <c r="F145" s="51">
        <f t="shared" si="9"/>
        <v>1033050.63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0</v>
      </c>
      <c r="F146" s="51">
        <f t="shared" si="9"/>
        <v>30000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0</v>
      </c>
      <c r="F147" s="51">
        <f t="shared" si="9"/>
        <v>30000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0</v>
      </c>
      <c r="F148" s="51">
        <f t="shared" si="9"/>
        <v>30000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0</v>
      </c>
      <c r="F149" s="51">
        <f t="shared" si="9"/>
        <v>30000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0</v>
      </c>
      <c r="F150" s="51">
        <f t="shared" si="9"/>
        <v>28000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0</v>
      </c>
      <c r="F151" s="51">
        <f t="shared" si="9"/>
        <v>28000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0</v>
      </c>
      <c r="F152" s="51">
        <f t="shared" si="9"/>
        <v>28000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0</v>
      </c>
      <c r="F153" s="51">
        <f t="shared" si="9"/>
        <v>28000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463000</v>
      </c>
      <c r="E154" s="51">
        <f>SUM(E157)</f>
        <v>0</v>
      </c>
      <c r="F154" s="51">
        <f t="shared" si="9"/>
        <v>463000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463000</v>
      </c>
      <c r="E155" s="51">
        <f>SUM(E156)</f>
        <v>0</v>
      </c>
      <c r="F155" s="51">
        <f t="shared" si="9"/>
        <v>463000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463000</v>
      </c>
      <c r="E156" s="51">
        <f>SUM(E157)</f>
        <v>0</v>
      </c>
      <c r="F156" s="51">
        <f t="shared" si="9"/>
        <v>463000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463000</v>
      </c>
      <c r="E157" s="51">
        <v>0</v>
      </c>
      <c r="F157" s="51">
        <f t="shared" si="9"/>
        <v>463000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0</v>
      </c>
      <c r="F164" s="51">
        <f>SUM(F165)</f>
        <v>20000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0</v>
      </c>
      <c r="F165" s="51">
        <f>SUM(F167)</f>
        <v>20000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0</v>
      </c>
      <c r="F166" s="51">
        <f>SUM(F170)</f>
        <v>20000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0</v>
      </c>
      <c r="F167" s="51">
        <f>SUM(F170)</f>
        <v>20000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0</v>
      </c>
      <c r="F168" s="51">
        <f aca="true" t="shared" si="11" ref="F168:F174">SUM(D168-E168)</f>
        <v>20000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0</v>
      </c>
      <c r="F169" s="51">
        <f t="shared" si="11"/>
        <v>20000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0</v>
      </c>
      <c r="F170" s="51">
        <f t="shared" si="11"/>
        <v>20000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7130600</v>
      </c>
      <c r="E171" s="51">
        <f>SUM(E172)</f>
        <v>1175803.15</v>
      </c>
      <c r="F171" s="51">
        <f t="shared" si="11"/>
        <v>5954796.85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7130600</v>
      </c>
      <c r="E172" s="51">
        <f>SUM(E174)</f>
        <v>1175803.15</v>
      </c>
      <c r="F172" s="51">
        <f t="shared" si="11"/>
        <v>5954796.85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7130600</v>
      </c>
      <c r="E173" s="51">
        <f>SUM(E174)</f>
        <v>1175803.15</v>
      </c>
      <c r="F173" s="51">
        <f t="shared" si="11"/>
        <v>5954796.85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7130600</v>
      </c>
      <c r="E174" s="51">
        <f>SUM(E175+E192+E188)</f>
        <v>1175803.15</v>
      </c>
      <c r="F174" s="51">
        <f t="shared" si="11"/>
        <v>5954796.85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6955100</v>
      </c>
      <c r="E175" s="51">
        <f>SUM(E176+E180+E184)</f>
        <v>1144580.15</v>
      </c>
      <c r="F175" s="51">
        <f>SUM(F178:F186)</f>
        <v>9781590.49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404215.47</v>
      </c>
      <c r="F176" s="51">
        <f>SUM(F179:F187)</f>
        <v>6863812.489999999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404215.47</v>
      </c>
      <c r="F177" s="51">
        <f>SUM(F183:F188)</f>
        <v>767174.72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329022</v>
      </c>
      <c r="F178" s="51">
        <f aca="true" t="shared" si="12" ref="F178:F210">SUM(D178-E178)</f>
        <v>2918778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75193.47</v>
      </c>
      <c r="F179" s="51">
        <f t="shared" si="12"/>
        <v>905706.53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2723200</v>
      </c>
      <c r="E180" s="51">
        <f>SUM(E181)</f>
        <v>739830.68</v>
      </c>
      <c r="F180" s="51">
        <f t="shared" si="12"/>
        <v>1983369.3199999998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2723200</v>
      </c>
      <c r="E181" s="51">
        <f>SUM(E183+E182)</f>
        <v>739830.68</v>
      </c>
      <c r="F181" s="51">
        <f t="shared" si="12"/>
        <v>1983369.3199999998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1361700</v>
      </c>
      <c r="E182" s="51">
        <v>87507.4</v>
      </c>
      <c r="F182" s="51">
        <f t="shared" si="12"/>
        <v>1274192.6</v>
      </c>
    </row>
    <row r="183" spans="1:8" ht="12.75">
      <c r="A183" s="47" t="s">
        <v>464</v>
      </c>
      <c r="B183" s="50" t="s">
        <v>71</v>
      </c>
      <c r="C183" s="60" t="s">
        <v>466</v>
      </c>
      <c r="D183" s="51">
        <v>1361500</v>
      </c>
      <c r="E183" s="51">
        <v>652323.28</v>
      </c>
      <c r="F183" s="51">
        <f t="shared" si="12"/>
        <v>709176.72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534</v>
      </c>
      <c r="F184" s="51">
        <f t="shared" si="12"/>
        <v>2666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534</v>
      </c>
      <c r="F185" s="51">
        <f t="shared" si="12"/>
        <v>2666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534</v>
      </c>
      <c r="F186" s="51">
        <f t="shared" si="12"/>
        <v>1666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0</v>
      </c>
      <c r="F187" s="51">
        <f t="shared" si="12"/>
        <v>1000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0</v>
      </c>
      <c r="F188" s="51">
        <f t="shared" si="12"/>
        <v>50000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0</v>
      </c>
      <c r="F189" s="51">
        <f t="shared" si="12"/>
        <v>50000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0</v>
      </c>
      <c r="F190" s="51">
        <f t="shared" si="12"/>
        <v>50000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0</v>
      </c>
      <c r="F191" s="51">
        <f t="shared" si="12"/>
        <v>50000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31223</v>
      </c>
      <c r="F192" s="51">
        <f t="shared" si="12"/>
        <v>94277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31223</v>
      </c>
      <c r="F193" s="51">
        <f t="shared" si="12"/>
        <v>94277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31223</v>
      </c>
      <c r="F194" s="51">
        <f t="shared" si="12"/>
        <v>94277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31223</v>
      </c>
      <c r="F195" s="51">
        <f t="shared" si="12"/>
        <v>94277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37554.92</v>
      </c>
      <c r="F196" s="51">
        <f t="shared" si="12"/>
        <v>215145.08000000002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37554.92</v>
      </c>
      <c r="F197" s="51">
        <f t="shared" si="12"/>
        <v>215145.08000000002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37554.92</v>
      </c>
      <c r="F198" s="51">
        <f t="shared" si="12"/>
        <v>215145.08000000002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37554.92</v>
      </c>
      <c r="F199" s="51">
        <f t="shared" si="12"/>
        <v>215145.08000000002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37554.92</v>
      </c>
      <c r="F200" s="51">
        <f t="shared" si="12"/>
        <v>215145.08000000002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37554.92</v>
      </c>
      <c r="F201" s="51">
        <f t="shared" si="12"/>
        <v>215145.08000000002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37554.92</v>
      </c>
      <c r="F202" s="51">
        <f t="shared" si="12"/>
        <v>215145.08000000002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0</v>
      </c>
      <c r="F203" s="51">
        <f t="shared" si="12"/>
        <v>50000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0</v>
      </c>
      <c r="F204" s="51">
        <f t="shared" si="12"/>
        <v>50000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0</v>
      </c>
      <c r="F205" s="51">
        <f t="shared" si="12"/>
        <v>50000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0</v>
      </c>
      <c r="F206" s="51">
        <f t="shared" si="12"/>
        <v>50000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0</v>
      </c>
      <c r="F207" s="51">
        <f t="shared" si="12"/>
        <v>50000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0</v>
      </c>
      <c r="F208" s="51">
        <f t="shared" si="12"/>
        <v>50000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0</v>
      </c>
      <c r="F209" s="51">
        <f t="shared" si="12"/>
        <v>50000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0</v>
      </c>
      <c r="F210" s="51">
        <f t="shared" si="12"/>
        <v>50000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500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-136129.60999999987</v>
      </c>
      <c r="F5" s="53">
        <f>D5-E5</f>
        <v>418929.60999999987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-136129.60999999987</v>
      </c>
      <c r="F6" s="53">
        <f>D6-E6</f>
        <v>418929.60999999987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-16859700</v>
      </c>
      <c r="E7" s="53">
        <f t="shared" si="0"/>
        <v>-2584380.83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-16859700</v>
      </c>
      <c r="E8" s="53">
        <f t="shared" si="0"/>
        <v>-2584380.83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-16859700</v>
      </c>
      <c r="E9" s="53">
        <f t="shared" si="0"/>
        <v>-2584380.83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-16859700</v>
      </c>
      <c r="E10" s="48">
        <v>-2584380.83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17142500</v>
      </c>
      <c r="E11" s="57">
        <f t="shared" si="1"/>
        <v>2448251.22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17142500</v>
      </c>
      <c r="E12" s="57">
        <f t="shared" si="1"/>
        <v>2448251.22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17142500</v>
      </c>
      <c r="E13" s="57">
        <f t="shared" si="1"/>
        <v>2448251.22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17142500</v>
      </c>
      <c r="E14" s="57">
        <v>2448251.22</v>
      </c>
      <c r="F14" s="55" t="s">
        <v>48</v>
      </c>
    </row>
    <row r="16" spans="1:3" ht="12.75">
      <c r="A16" s="27" t="s">
        <v>467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492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498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2023-03-06T13:02:30Z</dcterms:modified>
  <cp:category/>
  <cp:version/>
  <cp:contentType/>
  <cp:contentStatus/>
</cp:coreProperties>
</file>