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'доходы'!$A$13:$F$77</definedName>
    <definedName name="_xlnm._FilterDatabase" localSheetId="1" hidden="1">'расходы'!$A$4:$F$236</definedName>
  </definedNames>
  <calcPr fullCalcOnLoad="1"/>
</workbook>
</file>

<file path=xl/sharedStrings.xml><?xml version="1.0" encoding="utf-8"?>
<sst xmlns="http://schemas.openxmlformats.org/spreadsheetml/2006/main" count="966" uniqueCount="512">
  <si>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</si>
  <si>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</si>
  <si>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</si>
  <si>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</si>
  <si>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</si>
  <si>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</si>
  <si>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</si>
  <si>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</si>
  <si>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</si>
  <si>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</si>
  <si>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</si>
  <si>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</si>
  <si>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</si>
  <si>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</si>
  <si>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</si>
  <si>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</si>
  <si>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</si>
  <si>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</si>
  <si>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</si>
  <si>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</si>
  <si>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</si>
  <si>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</si>
  <si>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</si>
  <si>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</si>
  <si>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</si>
  <si>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</si>
  <si>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</si>
  <si>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</si>
  <si>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</si>
  <si>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</si>
  <si>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</si>
  <si>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</si>
  <si>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</si>
  <si>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</si>
  <si>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</si>
  <si>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</si>
  <si>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</si>
  <si>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</si>
  <si>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</si>
  <si>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</si>
  <si>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</si>
  <si>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</si>
  <si>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</si>
  <si>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</si>
  <si>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</si>
  <si>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</si>
  <si>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</si>
  <si>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</si>
  <si>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</si>
  <si>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</si>
  <si>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</si>
  <si>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</si>
  <si>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</si>
  <si>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</si>
  <si>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</si>
  <si>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</si>
  <si>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</si>
  <si>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</si>
  <si>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</si>
  <si>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</si>
  <si>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</si>
  <si>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</si>
  <si>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</si>
  <si>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</si>
  <si>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</si>
  <si>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</si>
  <si>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</si>
  <si>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</si>
  <si>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</si>
  <si>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</si>
  <si>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</si>
  <si>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</si>
  <si>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</si>
  <si>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</si>
  <si>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</si>
  <si>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</si>
  <si>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</si>
  <si>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</si>
  <si>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</si>
  <si>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</si>
  <si>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</si>
  <si>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</si>
  <si>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</si>
  <si>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</si>
  <si>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</si>
  <si>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</si>
  <si>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</si>
  <si>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</si>
  <si>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</si>
  <si>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</si>
  <si>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</si>
  <si>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</si>
  <si>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</si>
  <si>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</si>
  <si>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</si>
  <si>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</si>
  <si>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</si>
  <si>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</si>
  <si>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</si>
  <si>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</si>
  <si>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</si>
  <si>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</si>
  <si>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</si>
  <si>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</si>
  <si>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</si>
  <si>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</si>
  <si>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</si>
  <si>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</si>
  <si>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</si>
  <si>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</si>
  <si>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</si>
  <si>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</si>
  <si>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</si>
  <si>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</si>
  <si>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</si>
  <si>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</si>
  <si>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</si>
  <si>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</si>
  <si>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</si>
  <si>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</si>
  <si>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</si>
  <si>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</si>
  <si>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</si>
  <si>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</si>
  <si>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</si>
  <si>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</si>
  <si>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</si>
  <si>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</si>
  <si>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</si>
  <si>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</si>
  <si>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</si>
  <si>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</si>
  <si>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</si>
  <si>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</si>
  <si>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</si>
  <si>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</si>
  <si>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</si>
  <si>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</si>
  <si>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</si>
  <si>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</si>
  <si>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</si>
  <si>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</si>
  <si>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</si>
  <si>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</si>
  <si>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</si>
  <si>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</si>
  <si>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</si>
  <si>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</si>
  <si>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</si>
  <si>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</si>
  <si>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</si>
  <si>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</si>
  <si>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</si>
  <si>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</si>
  <si>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</si>
  <si>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</si>
  <si>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</si>
  <si>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</si>
  <si>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</si>
  <si>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</si>
  <si>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</si>
  <si>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</si>
  <si>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</si>
  <si>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</si>
  <si>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</si>
  <si>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</si>
  <si>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</si>
  <si>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</si>
  <si>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</si>
  <si>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</si>
  <si>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</si>
  <si>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</si>
  <si>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</si>
  <si>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</si>
  <si>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</si>
  <si>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</si>
  <si>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</si>
  <si>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</si>
  <si>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</si>
  <si>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</si>
  <si>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</si>
  <si>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</si>
  <si>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</si>
  <si>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</si>
  <si>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</si>
  <si>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Дорожное хозяйство (дорожные фонды)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</si>
  <si>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</si>
  <si>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</si>
  <si>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</si>
  <si>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</si>
  <si>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</si>
  <si>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</si>
  <si>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</si>
  <si>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</si>
  <si>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</si>
  <si>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</si>
  <si>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</si>
  <si>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</si>
  <si>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</si>
  <si>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</si>
  <si>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</si>
  <si>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</si>
  <si>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</si>
  <si>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</si>
  <si>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</si>
  <si>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</si>
  <si>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</si>
  <si>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</si>
  <si>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</si>
  <si>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</si>
  <si>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</si>
  <si>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</si>
  <si>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</si>
  <si>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</si>
  <si>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</si>
  <si>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</si>
  <si>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</si>
  <si>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</si>
  <si>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</si>
  <si>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</si>
  <si>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</si>
  <si>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</si>
  <si>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</si>
  <si>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</si>
  <si>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</si>
  <si>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</si>
  <si>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</si>
  <si>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</si>
  <si>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</si>
  <si>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</si>
  <si>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</si>
  <si>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</si>
  <si>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</si>
  <si>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</si>
  <si>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</si>
  <si>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</si>
  <si>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</si>
  <si>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</si>
  <si>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</si>
  <si>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</si>
  <si>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</si>
  <si>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</si>
  <si>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</si>
  <si>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</si>
  <si>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</si>
  <si>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</si>
  <si>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</si>
  <si>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</si>
  <si>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</si>
  <si>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</si>
  <si>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</si>
  <si>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</si>
  <si>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</si>
  <si>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</si>
  <si>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</si>
  <si>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</si>
  <si>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</si>
  <si>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</si>
  <si>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</si>
  <si>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</si>
  <si>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</si>
  <si>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</si>
  <si>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</si>
  <si>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</si>
  <si>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</si>
  <si>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</si>
  <si>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</si>
  <si>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</si>
  <si>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</si>
  <si>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</si>
  <si>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</si>
  <si>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</si>
  <si>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</si>
  <si>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</si>
  <si>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</si>
  <si>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</si>
  <si>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</si>
  <si>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</si>
  <si>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</si>
  <si>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</si>
  <si>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</si>
  <si>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</si>
  <si>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</si>
  <si>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</si>
  <si>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</si>
  <si>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</si>
  <si>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</si>
  <si>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</si>
  <si>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</si>
  <si>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</si>
  <si>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</si>
  <si>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</si>
  <si>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</si>
  <si>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</si>
  <si>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</si>
  <si>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</si>
  <si>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</si>
  <si>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</si>
  <si>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</si>
  <si>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</si>
  <si>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</si>
  <si>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</si>
  <si>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</si>
  <si>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</si>
  <si>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</si>
  <si>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</si>
  <si>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</si>
  <si>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</si>
  <si>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</si>
  <si>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</si>
  <si>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</si>
  <si>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</si>
  <si>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</si>
  <si>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</si>
  <si>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</si>
  <si>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</si>
  <si>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</si>
  <si>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</si>
  <si>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</si>
  <si>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</si>
  <si>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</si>
  <si>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</si>
  <si>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</si>
  <si>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</si>
  <si>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</si>
  <si>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</si>
  <si>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</si>
  <si>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</si>
  <si>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</si>
  <si>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</si>
  <si>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</si>
  <si>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</si>
  <si>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</si>
  <si>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</si>
  <si>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</si>
  <si>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</si>
  <si>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</si>
  <si>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951 0409 9990022410 244</t>
  </si>
  <si>
    <t>951 0409 9990022410 000</t>
  </si>
  <si>
    <t xml:space="preserve">Расходы на погашение кредиторской задолженности по ремонту автомобильных дорог общего пользования местного значения по иным непрограммным мероприятиям в рамках непрограммного направления деятельности  муниципального органа сельского поселения </t>
  </si>
  <si>
    <t>951 0409 9990000000 000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</si>
  <si>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</si>
  <si>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</si>
  <si>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</si>
  <si>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</si>
  <si>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</si>
  <si>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</si>
  <si>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</si>
  <si>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</si>
  <si>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</si>
  <si>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</si>
  <si>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</si>
  <si>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</si>
  <si>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</si>
  <si>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</si>
  <si>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</si>
  <si>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</si>
  <si>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</si>
  <si>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</si>
  <si>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</si>
  <si>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</si>
  <si>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</si>
  <si>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</si>
  <si>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</si>
  <si>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</si>
  <si>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</si>
  <si>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</si>
  <si>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</si>
  <si>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</si>
  <si>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</si>
  <si>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</si>
  <si>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951 0309 1000000 000 000</t>
  </si>
  <si>
    <t>951 0409 9900000000 000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</si>
  <si>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</si>
  <si>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</si>
  <si>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</si>
  <si>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</si>
  <si>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</si>
  <si>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</si>
  <si>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</si>
  <si>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</si>
  <si>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</si>
  <si>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</si>
  <si>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</si>
  <si>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</si>
  <si>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</si>
  <si>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</si>
  <si>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</si>
  <si>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</si>
  <si>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</si>
  <si>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</si>
  <si>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</si>
  <si>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</si>
  <si>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</si>
  <si>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</si>
  <si>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</si>
  <si>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</si>
  <si>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</si>
  <si>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</si>
  <si>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</si>
  <si>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</si>
  <si>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</si>
  <si>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</si>
  <si>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</si>
  <si>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</si>
  <si>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</si>
  <si>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</si>
  <si>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</si>
  <si>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</si>
  <si>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</si>
  <si>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</si>
  <si>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</si>
  <si>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</si>
  <si>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</si>
  <si>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</si>
  <si>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</si>
  <si>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</si>
  <si>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</si>
  <si>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</si>
  <si>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</si>
  <si>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</si>
  <si>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</si>
  <si>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</si>
  <si>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</si>
  <si>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</si>
  <si>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</si>
  <si>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</si>
  <si>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</si>
  <si>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</si>
  <si>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</si>
  <si>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</si>
  <si>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</si>
  <si>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</si>
  <si>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</si>
  <si>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951 0409 9990022410 200</t>
  </si>
  <si>
    <t>951 0409 9990022410 240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</si>
  <si>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</si>
  <si>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</si>
  <si>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</si>
  <si>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</si>
  <si>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</si>
  <si>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</si>
  <si>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</si>
  <si>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</si>
  <si>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</si>
  <si>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</si>
  <si>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</si>
  <si>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</si>
  <si>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</si>
  <si>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</si>
  <si>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</si>
  <si>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</si>
  <si>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</si>
  <si>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</si>
  <si>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</si>
  <si>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</si>
  <si>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</si>
  <si>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</si>
  <si>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</si>
  <si>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</si>
  <si>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</si>
  <si>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</si>
  <si>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</si>
  <si>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</si>
  <si>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</si>
  <si>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</si>
  <si>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</si>
  <si>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</si>
  <si>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</si>
  <si>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</si>
  <si>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</si>
  <si>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</si>
  <si>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</si>
  <si>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</si>
  <si>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</si>
  <si>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951 1001 0410085010 000</t>
  </si>
  <si>
    <t>951 1001 0410085010 500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</si>
  <si>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</si>
  <si>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</si>
  <si>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</si>
  <si>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</si>
  <si>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</si>
  <si>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</si>
  <si>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</si>
  <si>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</si>
  <si>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</si>
  <si>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</si>
  <si>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000 2 02 49999 10 0000 151</t>
  </si>
  <si>
    <t>951 0801 11200S3850 100</t>
  </si>
  <si>
    <t>951 0801 11200S3850 110</t>
  </si>
  <si>
    <t>951 0801 11200S3850 111</t>
  </si>
  <si>
    <t>951 0801 11200S3850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</si>
  <si>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</t>
  </si>
  <si>
    <t>951 0801 11200S3850 000</t>
  </si>
  <si>
    <t>Главный специалист ________________            Т.В.Губская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</si>
  <si>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</si>
  <si>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</si>
  <si>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</si>
  <si>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</si>
  <si>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</si>
  <si>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</si>
  <si>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</si>
  <si>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</si>
  <si>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000 1 01 02020 01 2100 110</t>
  </si>
  <si>
    <t>951 0104 2230000190 300</t>
  </si>
  <si>
    <t>951 0104 2230000190 321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</si>
  <si>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</si>
  <si>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</si>
  <si>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на 1 ноября  2017 года</t>
  </si>
  <si>
    <t>01.11.2017</t>
  </si>
  <si>
    <t>-1034257.81</t>
  </si>
  <si>
    <t>" 07 " ноября 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</si>
</sst>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2">
      <selection activeCell="E73" sqref="E7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126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127</v>
      </c>
    </row>
    <row r="3" spans="1:6" s="2" customFormat="1" ht="12.75">
      <c r="A3" s="79" t="s">
        <v>508</v>
      </c>
      <c r="B3" s="80"/>
      <c r="C3" s="80"/>
      <c r="D3" s="80"/>
      <c r="E3" s="81"/>
      <c r="F3" s="5" t="s">
        <v>128</v>
      </c>
    </row>
    <row r="4" spans="1:6" s="2" customFormat="1" ht="12.75">
      <c r="A4" s="33"/>
      <c r="B4" s="6"/>
      <c r="C4" s="6"/>
      <c r="D4" s="6"/>
      <c r="E4" s="7" t="s">
        <v>129</v>
      </c>
      <c r="F4" s="8" t="s">
        <v>509</v>
      </c>
    </row>
    <row r="5" spans="1:6" s="2" customFormat="1" ht="12.75">
      <c r="A5" s="34" t="s">
        <v>143</v>
      </c>
      <c r="B5" s="9"/>
      <c r="C5" s="9"/>
      <c r="D5" s="10"/>
      <c r="E5" s="7" t="s">
        <v>130</v>
      </c>
      <c r="F5" s="11" t="s">
        <v>273</v>
      </c>
    </row>
    <row r="6" spans="1:6" s="2" customFormat="1" ht="12.75">
      <c r="A6" s="35" t="s">
        <v>272</v>
      </c>
      <c r="B6" s="9"/>
      <c r="C6" s="9"/>
      <c r="D6" s="10"/>
      <c r="E6" s="7" t="s">
        <v>144</v>
      </c>
      <c r="F6" s="13" t="s">
        <v>159</v>
      </c>
    </row>
    <row r="7" spans="1:6" s="2" customFormat="1" ht="12.75">
      <c r="A7" s="35" t="s">
        <v>42</v>
      </c>
      <c r="B7" s="9"/>
      <c r="C7" s="9"/>
      <c r="D7" s="10"/>
      <c r="E7" s="12" t="s">
        <v>321</v>
      </c>
      <c r="F7" s="13" t="s">
        <v>322</v>
      </c>
    </row>
    <row r="8" spans="1:6" s="2" customFormat="1" ht="13.5" thickBot="1">
      <c r="A8" s="36" t="s">
        <v>138</v>
      </c>
      <c r="B8" s="9"/>
      <c r="C8" s="9"/>
      <c r="D8" s="10"/>
      <c r="E8" s="7" t="s">
        <v>131</v>
      </c>
      <c r="F8" s="14" t="s">
        <v>132</v>
      </c>
    </row>
    <row r="9" spans="1:6" s="2" customFormat="1" ht="12.75">
      <c r="A9" s="35" t="s">
        <v>133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134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135</v>
      </c>
      <c r="B12" s="20" t="s">
        <v>123</v>
      </c>
      <c r="C12" s="20" t="s">
        <v>145</v>
      </c>
      <c r="D12" s="46" t="s">
        <v>136</v>
      </c>
      <c r="E12" s="46" t="s">
        <v>125</v>
      </c>
      <c r="F12" s="46" t="s">
        <v>137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148</v>
      </c>
      <c r="B14" s="47" t="s">
        <v>149</v>
      </c>
      <c r="C14" s="47"/>
      <c r="D14" s="48">
        <f>SUM(D15+D65)</f>
        <v>10522000</v>
      </c>
      <c r="E14" s="48">
        <f>SUM(E15+E65)</f>
        <v>7986166.609999999</v>
      </c>
      <c r="F14" s="48">
        <f>D14-E14</f>
        <v>2535833.3900000006</v>
      </c>
    </row>
    <row r="15" spans="1:6" ht="12.75">
      <c r="A15" s="47" t="s">
        <v>150</v>
      </c>
      <c r="B15" s="47" t="s">
        <v>149</v>
      </c>
      <c r="C15" s="47" t="s">
        <v>151</v>
      </c>
      <c r="D15" s="48">
        <f>SUM(D16+D30+D36+D50+D54+D58+D62)</f>
        <v>5165800</v>
      </c>
      <c r="E15" s="48">
        <f>SUM(E16+E30+E36+E50+E54+E58+E62)</f>
        <v>3369866.61</v>
      </c>
      <c r="F15" s="48">
        <f>SUM(D15-E15)</f>
        <v>1795933.3900000001</v>
      </c>
    </row>
    <row r="16" spans="1:6" ht="12.75">
      <c r="A16" s="47" t="s">
        <v>152</v>
      </c>
      <c r="B16" s="47" t="s">
        <v>149</v>
      </c>
      <c r="C16" s="47" t="s">
        <v>153</v>
      </c>
      <c r="D16" s="48">
        <f>SUM(D17)</f>
        <v>545000</v>
      </c>
      <c r="E16" s="48">
        <f>SUM(E17)</f>
        <v>410493.27999999997</v>
      </c>
      <c r="F16" s="48">
        <f aca="true" t="shared" si="0" ref="F16:F49">SUM(D16-E16)</f>
        <v>134506.72000000003</v>
      </c>
    </row>
    <row r="17" spans="1:6" ht="12.75">
      <c r="A17" s="47" t="s">
        <v>154</v>
      </c>
      <c r="B17" s="47" t="s">
        <v>149</v>
      </c>
      <c r="C17" s="47" t="s">
        <v>155</v>
      </c>
      <c r="D17" s="48">
        <f>SUM(D18)</f>
        <v>545000</v>
      </c>
      <c r="E17" s="48">
        <f>SUM(E18+E26+E22)</f>
        <v>410493.27999999997</v>
      </c>
      <c r="F17" s="48">
        <f t="shared" si="0"/>
        <v>134506.72000000003</v>
      </c>
    </row>
    <row r="18" spans="1:6" ht="63.75">
      <c r="A18" s="47" t="s">
        <v>161</v>
      </c>
      <c r="B18" s="47" t="s">
        <v>149</v>
      </c>
      <c r="C18" s="47" t="s">
        <v>156</v>
      </c>
      <c r="D18" s="48">
        <f>SUM(D19)</f>
        <v>545000</v>
      </c>
      <c r="E18" s="48">
        <f>SUM(E19+E21+E20)</f>
        <v>408129.72</v>
      </c>
      <c r="F18" s="48">
        <f t="shared" si="0"/>
        <v>136870.28000000003</v>
      </c>
    </row>
    <row r="19" spans="1:6" ht="63.75">
      <c r="A19" s="47" t="s">
        <v>161</v>
      </c>
      <c r="B19" s="47" t="s">
        <v>149</v>
      </c>
      <c r="C19" s="47" t="s">
        <v>157</v>
      </c>
      <c r="D19" s="58">
        <v>545000</v>
      </c>
      <c r="E19" s="48">
        <v>407589.98</v>
      </c>
      <c r="F19" s="48">
        <f t="shared" si="0"/>
        <v>137410.02000000002</v>
      </c>
    </row>
    <row r="20" spans="1:6" ht="63.75">
      <c r="A20" s="47" t="s">
        <v>161</v>
      </c>
      <c r="B20" s="47" t="s">
        <v>149</v>
      </c>
      <c r="C20" s="47" t="s">
        <v>238</v>
      </c>
      <c r="D20" s="48">
        <v>0</v>
      </c>
      <c r="E20" s="48">
        <v>87.77</v>
      </c>
      <c r="F20" s="48">
        <f>SUM(D20-E20)</f>
        <v>-87.77</v>
      </c>
    </row>
    <row r="21" spans="1:6" ht="63.75">
      <c r="A21" s="47" t="s">
        <v>161</v>
      </c>
      <c r="B21" s="47" t="s">
        <v>149</v>
      </c>
      <c r="C21" s="47" t="s">
        <v>160</v>
      </c>
      <c r="D21" s="48">
        <v>0</v>
      </c>
      <c r="E21" s="48">
        <v>451.97</v>
      </c>
      <c r="F21" s="48">
        <f t="shared" si="0"/>
        <v>-451.97</v>
      </c>
    </row>
    <row r="22" spans="1:6" ht="92.25" customHeight="1">
      <c r="A22" s="47" t="s">
        <v>385</v>
      </c>
      <c r="B22" s="47" t="s">
        <v>149</v>
      </c>
      <c r="C22" s="47" t="s">
        <v>386</v>
      </c>
      <c r="D22" s="48">
        <f>SUM(D23)</f>
        <v>0</v>
      </c>
      <c r="E22" s="48">
        <f>SUM(E23+E25+E24)</f>
        <v>150.69</v>
      </c>
      <c r="F22" s="48">
        <f aca="true" t="shared" si="1" ref="F22:F29">SUM(D22-E22)</f>
        <v>-150.69</v>
      </c>
    </row>
    <row r="23" spans="1:6" ht="63.75" customHeight="1">
      <c r="A23" s="47" t="s">
        <v>385</v>
      </c>
      <c r="B23" s="47" t="s">
        <v>149</v>
      </c>
      <c r="C23" s="47" t="s">
        <v>387</v>
      </c>
      <c r="D23" s="58">
        <v>0</v>
      </c>
      <c r="E23" s="48">
        <v>30</v>
      </c>
      <c r="F23" s="48">
        <f t="shared" si="1"/>
        <v>-30</v>
      </c>
    </row>
    <row r="24" spans="1:6" ht="89.25" customHeight="1">
      <c r="A24" s="47" t="s">
        <v>385</v>
      </c>
      <c r="B24" s="47" t="s">
        <v>149</v>
      </c>
      <c r="C24" s="47" t="s">
        <v>503</v>
      </c>
      <c r="D24" s="58">
        <v>0</v>
      </c>
      <c r="E24" s="48">
        <v>0.69</v>
      </c>
      <c r="F24" s="48">
        <f t="shared" si="1"/>
        <v>-0.69</v>
      </c>
    </row>
    <row r="25" spans="1:6" ht="63.75" customHeight="1">
      <c r="A25" s="47" t="s">
        <v>385</v>
      </c>
      <c r="B25" s="47" t="s">
        <v>149</v>
      </c>
      <c r="C25" s="47" t="s">
        <v>482</v>
      </c>
      <c r="D25" s="58">
        <v>0</v>
      </c>
      <c r="E25" s="48">
        <v>120</v>
      </c>
      <c r="F25" s="48">
        <f t="shared" si="1"/>
        <v>-120</v>
      </c>
    </row>
    <row r="26" spans="1:6" ht="40.5" customHeight="1">
      <c r="A26" s="47" t="s">
        <v>341</v>
      </c>
      <c r="B26" s="47" t="s">
        <v>149</v>
      </c>
      <c r="C26" s="47" t="s">
        <v>187</v>
      </c>
      <c r="D26" s="58">
        <v>0</v>
      </c>
      <c r="E26" s="48">
        <f>SUM(E27+E29+E28)</f>
        <v>2212.8700000000003</v>
      </c>
      <c r="F26" s="48">
        <f t="shared" si="1"/>
        <v>-2212.8700000000003</v>
      </c>
    </row>
    <row r="27" spans="1:6" ht="40.5" customHeight="1">
      <c r="A27" s="47" t="s">
        <v>341</v>
      </c>
      <c r="B27" s="47" t="s">
        <v>149</v>
      </c>
      <c r="C27" s="47" t="s">
        <v>186</v>
      </c>
      <c r="D27" s="58">
        <v>0</v>
      </c>
      <c r="E27" s="48">
        <v>2081.52</v>
      </c>
      <c r="F27" s="48">
        <f t="shared" si="1"/>
        <v>-2081.52</v>
      </c>
    </row>
    <row r="28" spans="1:6" ht="40.5" customHeight="1">
      <c r="A28" s="47" t="s">
        <v>341</v>
      </c>
      <c r="B28" s="47" t="s">
        <v>149</v>
      </c>
      <c r="C28" s="47" t="s">
        <v>239</v>
      </c>
      <c r="D28" s="58">
        <v>0</v>
      </c>
      <c r="E28" s="48">
        <v>64.8</v>
      </c>
      <c r="F28" s="48">
        <f t="shared" si="1"/>
        <v>-64.8</v>
      </c>
    </row>
    <row r="29" spans="1:6" ht="40.5" customHeight="1">
      <c r="A29" s="47" t="s">
        <v>341</v>
      </c>
      <c r="B29" s="47" t="s">
        <v>149</v>
      </c>
      <c r="C29" s="47" t="s">
        <v>237</v>
      </c>
      <c r="D29" s="58">
        <v>0</v>
      </c>
      <c r="E29" s="48">
        <v>66.55</v>
      </c>
      <c r="F29" s="48">
        <f t="shared" si="1"/>
        <v>-66.55</v>
      </c>
    </row>
    <row r="30" spans="1:6" ht="12.75">
      <c r="A30" s="47" t="s">
        <v>81</v>
      </c>
      <c r="B30" s="47" t="s">
        <v>149</v>
      </c>
      <c r="C30" s="47" t="s">
        <v>82</v>
      </c>
      <c r="D30" s="48">
        <f>SUM(D31)</f>
        <v>802400</v>
      </c>
      <c r="E30" s="48">
        <f>SUM(E31)</f>
        <v>802456.97</v>
      </c>
      <c r="F30" s="48">
        <f t="shared" si="0"/>
        <v>-56.96999999997206</v>
      </c>
    </row>
    <row r="31" spans="1:6" ht="12.75">
      <c r="A31" s="47" t="s">
        <v>48</v>
      </c>
      <c r="B31" s="47" t="s">
        <v>149</v>
      </c>
      <c r="C31" s="47" t="s">
        <v>45</v>
      </c>
      <c r="D31" s="58">
        <f>SUM(D32)</f>
        <v>802400</v>
      </c>
      <c r="E31" s="48">
        <f>SUM(E32)</f>
        <v>802456.97</v>
      </c>
      <c r="F31" s="48">
        <f t="shared" si="0"/>
        <v>-56.96999999997206</v>
      </c>
    </row>
    <row r="32" spans="1:6" ht="12.75">
      <c r="A32" s="47" t="s">
        <v>48</v>
      </c>
      <c r="B32" s="47" t="s">
        <v>149</v>
      </c>
      <c r="C32" s="47" t="s">
        <v>46</v>
      </c>
      <c r="D32" s="58">
        <f>SUM(D33)</f>
        <v>802400</v>
      </c>
      <c r="E32" s="48">
        <f>SUM(E33+E34+E35)</f>
        <v>802456.97</v>
      </c>
      <c r="F32" s="48">
        <f t="shared" si="0"/>
        <v>-56.96999999997206</v>
      </c>
    </row>
    <row r="33" spans="1:6" ht="12.75">
      <c r="A33" s="47" t="s">
        <v>48</v>
      </c>
      <c r="B33" s="47" t="s">
        <v>149</v>
      </c>
      <c r="C33" s="47" t="s">
        <v>47</v>
      </c>
      <c r="D33" s="58">
        <v>802400</v>
      </c>
      <c r="E33" s="48">
        <v>799526.47</v>
      </c>
      <c r="F33" s="48">
        <f t="shared" si="0"/>
        <v>2873.530000000028</v>
      </c>
    </row>
    <row r="34" spans="1:6" ht="12.75">
      <c r="A34" s="47" t="s">
        <v>48</v>
      </c>
      <c r="B34" s="47" t="s">
        <v>149</v>
      </c>
      <c r="C34" s="47" t="s">
        <v>240</v>
      </c>
      <c r="D34" s="58">
        <v>0</v>
      </c>
      <c r="E34" s="48">
        <v>2930.5</v>
      </c>
      <c r="F34" s="48">
        <f>SUM(D34-E34)</f>
        <v>-2930.5</v>
      </c>
    </row>
    <row r="35" spans="1:6" ht="12.75">
      <c r="A35" s="47" t="s">
        <v>48</v>
      </c>
      <c r="B35" s="47" t="s">
        <v>149</v>
      </c>
      <c r="C35" s="47" t="s">
        <v>483</v>
      </c>
      <c r="D35" s="58">
        <v>0</v>
      </c>
      <c r="E35" s="48">
        <v>0</v>
      </c>
      <c r="F35" s="48">
        <f>SUM(D35-E35)</f>
        <v>0</v>
      </c>
    </row>
    <row r="36" spans="1:6" ht="12.75">
      <c r="A36" s="47" t="s">
        <v>101</v>
      </c>
      <c r="B36" s="47" t="s">
        <v>149</v>
      </c>
      <c r="C36" s="47" t="s">
        <v>102</v>
      </c>
      <c r="D36" s="48">
        <f>SUM(D37+D41)</f>
        <v>3690000</v>
      </c>
      <c r="E36" s="48">
        <f>SUM(E37+E41)</f>
        <v>2065429.38</v>
      </c>
      <c r="F36" s="48">
        <f t="shared" si="0"/>
        <v>1624570.62</v>
      </c>
    </row>
    <row r="37" spans="1:6" ht="12.75">
      <c r="A37" s="47" t="s">
        <v>49</v>
      </c>
      <c r="B37" s="47" t="s">
        <v>149</v>
      </c>
      <c r="C37" s="47" t="s">
        <v>50</v>
      </c>
      <c r="D37" s="48">
        <f>SUM(D38)</f>
        <v>210000</v>
      </c>
      <c r="E37" s="48">
        <f>SUM(E38)</f>
        <v>34001.939999999995</v>
      </c>
      <c r="F37" s="48">
        <f t="shared" si="0"/>
        <v>175998.06</v>
      </c>
    </row>
    <row r="38" spans="1:6" ht="38.25">
      <c r="A38" s="47" t="s">
        <v>342</v>
      </c>
      <c r="B38" s="47" t="s">
        <v>149</v>
      </c>
      <c r="C38" s="47" t="s">
        <v>51</v>
      </c>
      <c r="D38" s="48">
        <f>SUM(D39)</f>
        <v>210000</v>
      </c>
      <c r="E38" s="48">
        <f>SUM(E39+E40)</f>
        <v>34001.939999999995</v>
      </c>
      <c r="F38" s="48">
        <f t="shared" si="0"/>
        <v>175998.06</v>
      </c>
    </row>
    <row r="39" spans="1:6" ht="38.25">
      <c r="A39" s="47" t="s">
        <v>342</v>
      </c>
      <c r="B39" s="47" t="s">
        <v>149</v>
      </c>
      <c r="C39" s="47" t="s">
        <v>52</v>
      </c>
      <c r="D39" s="58">
        <v>210000</v>
      </c>
      <c r="E39" s="48">
        <v>33773.99</v>
      </c>
      <c r="F39" s="48">
        <f t="shared" si="0"/>
        <v>176226.01</v>
      </c>
    </row>
    <row r="40" spans="1:6" ht="38.25">
      <c r="A40" s="47" t="s">
        <v>342</v>
      </c>
      <c r="B40" s="47" t="s">
        <v>149</v>
      </c>
      <c r="C40" s="47" t="s">
        <v>228</v>
      </c>
      <c r="D40" s="58">
        <v>0</v>
      </c>
      <c r="E40" s="48">
        <v>227.95</v>
      </c>
      <c r="F40" s="48">
        <f>SUM(D40-E40)</f>
        <v>-227.95</v>
      </c>
    </row>
    <row r="41" spans="1:6" ht="12.75">
      <c r="A41" s="47" t="s">
        <v>27</v>
      </c>
      <c r="B41" s="47" t="s">
        <v>149</v>
      </c>
      <c r="C41" s="47" t="s">
        <v>28</v>
      </c>
      <c r="D41" s="48">
        <f>SUM(D42+D46)</f>
        <v>3480000</v>
      </c>
      <c r="E41" s="48">
        <f>SUM(E42+E46)</f>
        <v>2031427.44</v>
      </c>
      <c r="F41" s="48">
        <f t="shared" si="0"/>
        <v>1448572.56</v>
      </c>
    </row>
    <row r="42" spans="1:6" ht="12.75">
      <c r="A42" s="47" t="s">
        <v>230</v>
      </c>
      <c r="B42" s="47" t="s">
        <v>149</v>
      </c>
      <c r="C42" s="47" t="s">
        <v>229</v>
      </c>
      <c r="D42" s="48">
        <f>SUM(D43)</f>
        <v>1010000</v>
      </c>
      <c r="E42" s="48">
        <f>SUM(E43)</f>
        <v>1020040.79</v>
      </c>
      <c r="F42" s="48">
        <f t="shared" si="0"/>
        <v>-10040.790000000037</v>
      </c>
    </row>
    <row r="43" spans="1:6" ht="25.5">
      <c r="A43" s="47" t="s">
        <v>343</v>
      </c>
      <c r="B43" s="47" t="s">
        <v>149</v>
      </c>
      <c r="C43" s="47" t="s">
        <v>231</v>
      </c>
      <c r="D43" s="48">
        <f>SUM(D44)</f>
        <v>1010000</v>
      </c>
      <c r="E43" s="48">
        <f>SUM(E44+E45)</f>
        <v>1020040.79</v>
      </c>
      <c r="F43" s="48">
        <f t="shared" si="0"/>
        <v>-10040.790000000037</v>
      </c>
    </row>
    <row r="44" spans="1:6" ht="25.5">
      <c r="A44" s="47" t="s">
        <v>343</v>
      </c>
      <c r="B44" s="47" t="s">
        <v>149</v>
      </c>
      <c r="C44" s="47" t="s">
        <v>232</v>
      </c>
      <c r="D44" s="48">
        <v>1010000</v>
      </c>
      <c r="E44" s="48">
        <v>1019403.39</v>
      </c>
      <c r="F44" s="48">
        <f t="shared" si="0"/>
        <v>-9403.390000000014</v>
      </c>
    </row>
    <row r="45" spans="1:6" ht="25.5">
      <c r="A45" s="47" t="s">
        <v>343</v>
      </c>
      <c r="B45" s="47" t="s">
        <v>149</v>
      </c>
      <c r="C45" s="47" t="s">
        <v>0</v>
      </c>
      <c r="D45" s="48">
        <v>0</v>
      </c>
      <c r="E45" s="48">
        <v>637.4</v>
      </c>
      <c r="F45" s="48">
        <f t="shared" si="0"/>
        <v>-637.4</v>
      </c>
    </row>
    <row r="46" spans="1:6" ht="12.75">
      <c r="A46" s="47" t="s">
        <v>234</v>
      </c>
      <c r="B46" s="47" t="s">
        <v>149</v>
      </c>
      <c r="C46" s="47" t="s">
        <v>233</v>
      </c>
      <c r="D46" s="48">
        <f>SUM(D47)</f>
        <v>2470000</v>
      </c>
      <c r="E46" s="48">
        <f>SUM(E47)</f>
        <v>1011386.65</v>
      </c>
      <c r="F46" s="48">
        <f t="shared" si="0"/>
        <v>1458613.35</v>
      </c>
    </row>
    <row r="47" spans="1:6" ht="26.25" customHeight="1">
      <c r="A47" s="47" t="s">
        <v>344</v>
      </c>
      <c r="B47" s="47" t="s">
        <v>149</v>
      </c>
      <c r="C47" s="47" t="s">
        <v>235</v>
      </c>
      <c r="D47" s="48">
        <f>SUM(D48)</f>
        <v>2470000</v>
      </c>
      <c r="E47" s="48">
        <f>SUM(E48+E49)</f>
        <v>1011386.65</v>
      </c>
      <c r="F47" s="48">
        <f t="shared" si="0"/>
        <v>1458613.35</v>
      </c>
    </row>
    <row r="48" spans="1:6" ht="25.5" customHeight="1">
      <c r="A48" s="47" t="s">
        <v>344</v>
      </c>
      <c r="B48" s="47" t="s">
        <v>149</v>
      </c>
      <c r="C48" s="47" t="s">
        <v>236</v>
      </c>
      <c r="D48" s="48">
        <v>2470000</v>
      </c>
      <c r="E48" s="48">
        <v>1009153.35</v>
      </c>
      <c r="F48" s="48">
        <f t="shared" si="0"/>
        <v>1460846.65</v>
      </c>
    </row>
    <row r="49" spans="1:6" ht="25.5" customHeight="1">
      <c r="A49" s="47" t="s">
        <v>344</v>
      </c>
      <c r="B49" s="47" t="s">
        <v>149</v>
      </c>
      <c r="C49" s="47" t="s">
        <v>1</v>
      </c>
      <c r="D49" s="58">
        <v>0</v>
      </c>
      <c r="E49" s="48">
        <v>2233.3</v>
      </c>
      <c r="F49" s="48">
        <f t="shared" si="0"/>
        <v>-2233.3</v>
      </c>
    </row>
    <row r="50" spans="1:6" ht="12.75">
      <c r="A50" s="47" t="s">
        <v>84</v>
      </c>
      <c r="B50" s="47" t="s">
        <v>149</v>
      </c>
      <c r="C50" s="47" t="s">
        <v>85</v>
      </c>
      <c r="D50" s="48">
        <f aca="true" t="shared" si="2" ref="D50:E52">SUM(D51)</f>
        <v>44600</v>
      </c>
      <c r="E50" s="48">
        <f t="shared" si="2"/>
        <v>32970</v>
      </c>
      <c r="F50" s="48">
        <f aca="true" t="shared" si="3" ref="F50:F55">SUM(D50-E50)</f>
        <v>11630</v>
      </c>
    </row>
    <row r="51" spans="1:6" ht="38.25">
      <c r="A51" s="47" t="s">
        <v>70</v>
      </c>
      <c r="B51" s="47" t="s">
        <v>149</v>
      </c>
      <c r="C51" s="47" t="s">
        <v>53</v>
      </c>
      <c r="D51" s="48">
        <f t="shared" si="2"/>
        <v>44600</v>
      </c>
      <c r="E51" s="48">
        <f t="shared" si="2"/>
        <v>32970</v>
      </c>
      <c r="F51" s="48">
        <f t="shared" si="3"/>
        <v>11630</v>
      </c>
    </row>
    <row r="52" spans="1:6" ht="63.75">
      <c r="A52" s="47" t="s">
        <v>481</v>
      </c>
      <c r="B52" s="47" t="s">
        <v>149</v>
      </c>
      <c r="C52" s="47" t="s">
        <v>54</v>
      </c>
      <c r="D52" s="48">
        <f t="shared" si="2"/>
        <v>44600</v>
      </c>
      <c r="E52" s="48">
        <f>SUM(E53)</f>
        <v>32970</v>
      </c>
      <c r="F52" s="48">
        <f t="shared" si="3"/>
        <v>11630</v>
      </c>
    </row>
    <row r="53" spans="1:6" ht="63.75">
      <c r="A53" s="47" t="s">
        <v>481</v>
      </c>
      <c r="B53" s="47" t="s">
        <v>149</v>
      </c>
      <c r="C53" s="47" t="s">
        <v>61</v>
      </c>
      <c r="D53" s="48">
        <v>44600</v>
      </c>
      <c r="E53" s="48">
        <v>32970</v>
      </c>
      <c r="F53" s="48">
        <f t="shared" si="3"/>
        <v>11630</v>
      </c>
    </row>
    <row r="54" spans="1:6" ht="38.25">
      <c r="A54" s="47" t="s">
        <v>86</v>
      </c>
      <c r="B54" s="47" t="s">
        <v>149</v>
      </c>
      <c r="C54" s="47" t="s">
        <v>87</v>
      </c>
      <c r="D54" s="48">
        <f aca="true" t="shared" si="4" ref="D54:E56">SUM(D55)</f>
        <v>75600</v>
      </c>
      <c r="E54" s="48">
        <f t="shared" si="4"/>
        <v>56816.98</v>
      </c>
      <c r="F54" s="48">
        <f t="shared" si="3"/>
        <v>18783.019999999997</v>
      </c>
    </row>
    <row r="55" spans="1:6" ht="76.5">
      <c r="A55" s="47" t="s">
        <v>88</v>
      </c>
      <c r="B55" s="47" t="s">
        <v>149</v>
      </c>
      <c r="C55" s="47" t="s">
        <v>89</v>
      </c>
      <c r="D55" s="48">
        <f t="shared" si="4"/>
        <v>75600</v>
      </c>
      <c r="E55" s="48">
        <f t="shared" si="4"/>
        <v>56816.98</v>
      </c>
      <c r="F55" s="48">
        <f t="shared" si="3"/>
        <v>18783.019999999997</v>
      </c>
    </row>
    <row r="56" spans="1:6" ht="76.5">
      <c r="A56" s="47" t="s">
        <v>162</v>
      </c>
      <c r="B56" s="47" t="s">
        <v>149</v>
      </c>
      <c r="C56" s="47" t="s">
        <v>195</v>
      </c>
      <c r="D56" s="48">
        <f t="shared" si="4"/>
        <v>75600</v>
      </c>
      <c r="E56" s="48">
        <f t="shared" si="4"/>
        <v>56816.98</v>
      </c>
      <c r="F56" s="48">
        <f aca="true" t="shared" si="5" ref="F56:F61">SUM(D56-E56)</f>
        <v>18783.019999999997</v>
      </c>
    </row>
    <row r="57" spans="1:6" ht="51">
      <c r="A57" s="47" t="s">
        <v>345</v>
      </c>
      <c r="B57" s="47" t="s">
        <v>149</v>
      </c>
      <c r="C57" s="47" t="s">
        <v>196</v>
      </c>
      <c r="D57" s="48">
        <v>75600</v>
      </c>
      <c r="E57" s="48">
        <v>56816.98</v>
      </c>
      <c r="F57" s="48">
        <f t="shared" si="5"/>
        <v>18783.019999999997</v>
      </c>
    </row>
    <row r="58" spans="1:6" ht="25.5">
      <c r="A58" s="47" t="s">
        <v>201</v>
      </c>
      <c r="B58" s="47" t="s">
        <v>149</v>
      </c>
      <c r="C58" s="47" t="s">
        <v>197</v>
      </c>
      <c r="D58" s="48">
        <f aca="true" t="shared" si="6" ref="D58:E60">SUM(D59)</f>
        <v>6500</v>
      </c>
      <c r="E58" s="48">
        <f t="shared" si="6"/>
        <v>0</v>
      </c>
      <c r="F58" s="48">
        <f t="shared" si="5"/>
        <v>6500</v>
      </c>
    </row>
    <row r="59" spans="1:6" ht="12.75">
      <c r="A59" s="47" t="s">
        <v>202</v>
      </c>
      <c r="B59" s="47" t="s">
        <v>149</v>
      </c>
      <c r="C59" s="47" t="s">
        <v>198</v>
      </c>
      <c r="D59" s="48">
        <f t="shared" si="6"/>
        <v>6500</v>
      </c>
      <c r="E59" s="48">
        <f t="shared" si="6"/>
        <v>0</v>
      </c>
      <c r="F59" s="48">
        <f t="shared" si="5"/>
        <v>6500</v>
      </c>
    </row>
    <row r="60" spans="1:6" ht="12.75">
      <c r="A60" s="47" t="s">
        <v>203</v>
      </c>
      <c r="B60" s="47" t="s">
        <v>149</v>
      </c>
      <c r="C60" s="47" t="s">
        <v>199</v>
      </c>
      <c r="D60" s="48">
        <f t="shared" si="6"/>
        <v>6500</v>
      </c>
      <c r="E60" s="48">
        <f t="shared" si="6"/>
        <v>0</v>
      </c>
      <c r="F60" s="48">
        <f t="shared" si="5"/>
        <v>6500</v>
      </c>
    </row>
    <row r="61" spans="1:6" ht="25.5">
      <c r="A61" s="47" t="s">
        <v>346</v>
      </c>
      <c r="B61" s="47" t="s">
        <v>149</v>
      </c>
      <c r="C61" s="47" t="s">
        <v>200</v>
      </c>
      <c r="D61" s="48">
        <v>6500</v>
      </c>
      <c r="E61" s="48">
        <v>0</v>
      </c>
      <c r="F61" s="48">
        <f t="shared" si="5"/>
        <v>6500</v>
      </c>
    </row>
    <row r="62" spans="1:6" ht="12.75">
      <c r="A62" s="47" t="s">
        <v>2</v>
      </c>
      <c r="B62" s="47" t="s">
        <v>149</v>
      </c>
      <c r="C62" s="47" t="s">
        <v>3</v>
      </c>
      <c r="D62" s="48">
        <f aca="true" t="shared" si="7" ref="D62:F63">SUM(D63)</f>
        <v>1700</v>
      </c>
      <c r="E62" s="48">
        <f t="shared" si="7"/>
        <v>1700</v>
      </c>
      <c r="F62" s="48">
        <f t="shared" si="7"/>
        <v>0</v>
      </c>
    </row>
    <row r="63" spans="1:6" ht="38.25">
      <c r="A63" s="47" t="s">
        <v>355</v>
      </c>
      <c r="B63" s="47" t="s">
        <v>149</v>
      </c>
      <c r="C63" s="47" t="s">
        <v>4</v>
      </c>
      <c r="D63" s="48">
        <f t="shared" si="7"/>
        <v>1700</v>
      </c>
      <c r="E63" s="48">
        <f t="shared" si="7"/>
        <v>1700</v>
      </c>
      <c r="F63" s="48">
        <f t="shared" si="7"/>
        <v>0</v>
      </c>
    </row>
    <row r="64" spans="1:6" ht="51">
      <c r="A64" s="47" t="s">
        <v>356</v>
      </c>
      <c r="B64" s="47" t="s">
        <v>149</v>
      </c>
      <c r="C64" s="47" t="s">
        <v>5</v>
      </c>
      <c r="D64" s="48">
        <v>1700</v>
      </c>
      <c r="E64" s="48">
        <v>1700</v>
      </c>
      <c r="F64" s="48">
        <f aca="true" t="shared" si="8" ref="F64:F79">SUM(D64-E64)</f>
        <v>0</v>
      </c>
    </row>
    <row r="65" spans="1:6" ht="12.75">
      <c r="A65" s="47" t="s">
        <v>90</v>
      </c>
      <c r="B65" s="47" t="s">
        <v>149</v>
      </c>
      <c r="C65" s="47" t="s">
        <v>91</v>
      </c>
      <c r="D65" s="48">
        <f>SUM(D66)</f>
        <v>5356200</v>
      </c>
      <c r="E65" s="48">
        <f>SUM(E66)</f>
        <v>4616300</v>
      </c>
      <c r="F65" s="48">
        <f t="shared" si="8"/>
        <v>739900</v>
      </c>
    </row>
    <row r="66" spans="1:6" ht="25.5">
      <c r="A66" s="47" t="s">
        <v>92</v>
      </c>
      <c r="B66" s="47" t="s">
        <v>149</v>
      </c>
      <c r="C66" s="47" t="s">
        <v>93</v>
      </c>
      <c r="D66" s="48">
        <f>SUM(D67+D70+D75)</f>
        <v>5356200</v>
      </c>
      <c r="E66" s="48">
        <f>SUM(E67+E70+E75)</f>
        <v>4616300</v>
      </c>
      <c r="F66" s="48">
        <f t="shared" si="8"/>
        <v>739900</v>
      </c>
    </row>
    <row r="67" spans="1:6" ht="25.5">
      <c r="A67" s="47" t="s">
        <v>347</v>
      </c>
      <c r="B67" s="47" t="s">
        <v>149</v>
      </c>
      <c r="C67" s="47" t="s">
        <v>94</v>
      </c>
      <c r="D67" s="48">
        <f>SUM(D68)</f>
        <v>4760900</v>
      </c>
      <c r="E67" s="48">
        <f>SUM(E68)</f>
        <v>4187000</v>
      </c>
      <c r="F67" s="48">
        <f t="shared" si="8"/>
        <v>573900</v>
      </c>
    </row>
    <row r="68" spans="1:6" ht="12.75">
      <c r="A68" s="47" t="s">
        <v>95</v>
      </c>
      <c r="B68" s="47" t="s">
        <v>149</v>
      </c>
      <c r="C68" s="47" t="s">
        <v>323</v>
      </c>
      <c r="D68" s="48">
        <f>SUM(D69)</f>
        <v>4760900</v>
      </c>
      <c r="E68" s="48">
        <f>SUM(E69)</f>
        <v>4187000</v>
      </c>
      <c r="F68" s="48">
        <f t="shared" si="8"/>
        <v>573900</v>
      </c>
    </row>
    <row r="69" spans="1:6" ht="25.5">
      <c r="A69" s="47" t="s">
        <v>348</v>
      </c>
      <c r="B69" s="47" t="s">
        <v>149</v>
      </c>
      <c r="C69" s="47" t="s">
        <v>324</v>
      </c>
      <c r="D69" s="48">
        <v>4760900</v>
      </c>
      <c r="E69" s="48">
        <v>4187000</v>
      </c>
      <c r="F69" s="48">
        <f t="shared" si="8"/>
        <v>573900</v>
      </c>
    </row>
    <row r="70" spans="1:6" ht="25.5">
      <c r="A70" s="47" t="s">
        <v>349</v>
      </c>
      <c r="B70" s="47" t="s">
        <v>149</v>
      </c>
      <c r="C70" s="47" t="s">
        <v>325</v>
      </c>
      <c r="D70" s="48">
        <f>SUM(D73+D71)</f>
        <v>173500</v>
      </c>
      <c r="E70" s="48">
        <f>SUM(E73+E71)</f>
        <v>173500</v>
      </c>
      <c r="F70" s="48">
        <f t="shared" si="8"/>
        <v>0</v>
      </c>
    </row>
    <row r="71" spans="1:6" ht="30" customHeight="1">
      <c r="A71" s="47" t="s">
        <v>352</v>
      </c>
      <c r="B71" s="47" t="s">
        <v>149</v>
      </c>
      <c r="C71" s="47" t="s">
        <v>351</v>
      </c>
      <c r="D71" s="48">
        <v>200</v>
      </c>
      <c r="E71" s="48">
        <f>SUM(E72)</f>
        <v>200</v>
      </c>
      <c r="F71" s="48">
        <f>SUM(D71-E71)</f>
        <v>0</v>
      </c>
    </row>
    <row r="72" spans="1:6" ht="38.25">
      <c r="A72" s="47" t="s">
        <v>353</v>
      </c>
      <c r="B72" s="47" t="s">
        <v>149</v>
      </c>
      <c r="C72" s="47" t="s">
        <v>328</v>
      </c>
      <c r="D72" s="48">
        <v>200</v>
      </c>
      <c r="E72" s="48">
        <v>200</v>
      </c>
      <c r="F72" s="48">
        <f>SUM(D72-E72)</f>
        <v>0</v>
      </c>
    </row>
    <row r="73" spans="1:6" ht="38.25">
      <c r="A73" s="47" t="s">
        <v>75</v>
      </c>
      <c r="B73" s="47" t="s">
        <v>149</v>
      </c>
      <c r="C73" s="47" t="s">
        <v>326</v>
      </c>
      <c r="D73" s="48">
        <f>SUM(D74)</f>
        <v>173300</v>
      </c>
      <c r="E73" s="48">
        <f>SUM(E74)</f>
        <v>173300</v>
      </c>
      <c r="F73" s="48">
        <f t="shared" si="8"/>
        <v>0</v>
      </c>
    </row>
    <row r="74" spans="1:6" ht="38.25">
      <c r="A74" s="47" t="s">
        <v>350</v>
      </c>
      <c r="B74" s="47" t="s">
        <v>149</v>
      </c>
      <c r="C74" s="47" t="s">
        <v>327</v>
      </c>
      <c r="D74" s="48">
        <v>173300</v>
      </c>
      <c r="E74" s="48">
        <v>173300</v>
      </c>
      <c r="F74" s="48">
        <f t="shared" si="8"/>
        <v>0</v>
      </c>
    </row>
    <row r="75" spans="1:6" ht="12.75">
      <c r="A75" s="47" t="s">
        <v>106</v>
      </c>
      <c r="B75" s="47" t="s">
        <v>149</v>
      </c>
      <c r="C75" s="47" t="s">
        <v>329</v>
      </c>
      <c r="D75" s="48">
        <f>SUM(D76+D78)</f>
        <v>421800</v>
      </c>
      <c r="E75" s="48">
        <f>SUM(E76+E78)</f>
        <v>255800</v>
      </c>
      <c r="F75" s="48">
        <f t="shared" si="8"/>
        <v>166000</v>
      </c>
    </row>
    <row r="76" spans="1:6" ht="51">
      <c r="A76" s="47" t="s">
        <v>183</v>
      </c>
      <c r="B76" s="47" t="s">
        <v>149</v>
      </c>
      <c r="C76" s="47" t="s">
        <v>330</v>
      </c>
      <c r="D76" s="48">
        <f>SUM(D77)</f>
        <v>40400</v>
      </c>
      <c r="E76" s="48">
        <f>SUM(E77)</f>
        <v>40400</v>
      </c>
      <c r="F76" s="48">
        <f t="shared" si="8"/>
        <v>0</v>
      </c>
    </row>
    <row r="77" spans="1:6" ht="63.75">
      <c r="A77" s="47" t="s">
        <v>354</v>
      </c>
      <c r="B77" s="47" t="s">
        <v>149</v>
      </c>
      <c r="C77" s="47" t="s">
        <v>331</v>
      </c>
      <c r="D77" s="48">
        <v>40400</v>
      </c>
      <c r="E77" s="48">
        <v>40400</v>
      </c>
      <c r="F77" s="48">
        <f t="shared" si="8"/>
        <v>0</v>
      </c>
    </row>
    <row r="78" spans="1:6" ht="18.75" customHeight="1">
      <c r="A78" s="74" t="s">
        <v>484</v>
      </c>
      <c r="B78" s="47" t="s">
        <v>149</v>
      </c>
      <c r="C78" s="61" t="s">
        <v>486</v>
      </c>
      <c r="D78" s="48">
        <f>SUM(D79)</f>
        <v>381400</v>
      </c>
      <c r="E78" s="48">
        <f>SUM(E79)</f>
        <v>215400</v>
      </c>
      <c r="F78" s="48">
        <f t="shared" si="8"/>
        <v>166000</v>
      </c>
    </row>
    <row r="79" spans="1:6" ht="28.5" customHeight="1">
      <c r="A79" s="72" t="s">
        <v>485</v>
      </c>
      <c r="B79" s="47" t="s">
        <v>149</v>
      </c>
      <c r="C79" s="61" t="s">
        <v>487</v>
      </c>
      <c r="D79" s="75">
        <v>381400</v>
      </c>
      <c r="E79" s="75">
        <v>215400</v>
      </c>
      <c r="F79" s="48">
        <f t="shared" si="8"/>
        <v>166000</v>
      </c>
    </row>
  </sheetData>
  <sheetProtection/>
  <autoFilter ref="A13:F77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7"/>
  <sheetViews>
    <sheetView zoomScalePageLayoutView="0" workbookViewId="0" topLeftCell="A1">
      <selection activeCell="F237" sqref="F23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139</v>
      </c>
    </row>
    <row r="3" spans="1:6" s="24" customFormat="1" ht="38.25">
      <c r="A3" s="37" t="s">
        <v>135</v>
      </c>
      <c r="B3" s="20" t="s">
        <v>123</v>
      </c>
      <c r="C3" s="20" t="s">
        <v>146</v>
      </c>
      <c r="D3" s="20" t="s">
        <v>136</v>
      </c>
      <c r="E3" s="56" t="s">
        <v>125</v>
      </c>
      <c r="F3" s="20" t="s">
        <v>140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107</v>
      </c>
      <c r="B5" s="50" t="s">
        <v>108</v>
      </c>
      <c r="C5" s="54" t="s">
        <v>83</v>
      </c>
      <c r="D5" s="51">
        <f>SUM(D6)</f>
        <v>11970500</v>
      </c>
      <c r="E5" s="51">
        <f>SUM(E6)</f>
        <v>9020424.42</v>
      </c>
      <c r="F5" s="51">
        <f aca="true" t="shared" si="0" ref="F5:F27">SUM(D5-E5)</f>
        <v>2950075.58</v>
      </c>
    </row>
    <row r="6" spans="1:6" ht="39.75" customHeight="1">
      <c r="A6" s="47" t="s">
        <v>318</v>
      </c>
      <c r="B6" s="50" t="s">
        <v>108</v>
      </c>
      <c r="C6" s="60" t="s">
        <v>163</v>
      </c>
      <c r="D6" s="51">
        <f>SUM(D7+D72+D81+D131+D139+D186+D193+D222+D229)</f>
        <v>11970500</v>
      </c>
      <c r="E6" s="51">
        <f>SUM(E7+E72+E81+E131+E139+E186+E193+E222+E229)</f>
        <v>9020424.42</v>
      </c>
      <c r="F6" s="51">
        <f t="shared" si="0"/>
        <v>2950075.58</v>
      </c>
    </row>
    <row r="7" spans="1:6" ht="12.75">
      <c r="A7" s="49" t="s">
        <v>76</v>
      </c>
      <c r="B7" s="50" t="s">
        <v>108</v>
      </c>
      <c r="C7" s="60" t="s">
        <v>164</v>
      </c>
      <c r="D7" s="51">
        <f>SUM(D8+D21+D56)</f>
        <v>4452000</v>
      </c>
      <c r="E7" s="51">
        <f>SUM(E8+E21+E56)</f>
        <v>3544945.2</v>
      </c>
      <c r="F7" s="51">
        <f t="shared" si="0"/>
        <v>907054.7999999998</v>
      </c>
    </row>
    <row r="8" spans="1:6" ht="38.25">
      <c r="A8" s="49" t="s">
        <v>80</v>
      </c>
      <c r="B8" s="50" t="s">
        <v>108</v>
      </c>
      <c r="C8" s="60" t="s">
        <v>165</v>
      </c>
      <c r="D8" s="51">
        <f>SUM(D10)</f>
        <v>806400</v>
      </c>
      <c r="E8" s="51">
        <f>SUM(E10)</f>
        <v>646022.91</v>
      </c>
      <c r="F8" s="51">
        <f t="shared" si="0"/>
        <v>160377.08999999997</v>
      </c>
    </row>
    <row r="9" spans="1:6" ht="25.5">
      <c r="A9" s="47" t="s">
        <v>358</v>
      </c>
      <c r="B9" s="50" t="s">
        <v>108</v>
      </c>
      <c r="C9" s="60" t="s">
        <v>359</v>
      </c>
      <c r="D9" s="51">
        <f>SUM(D10)</f>
        <v>806400</v>
      </c>
      <c r="E9" s="51">
        <f>SUM(E10)</f>
        <v>646022.91</v>
      </c>
      <c r="F9" s="51">
        <f t="shared" si="0"/>
        <v>160377.08999999997</v>
      </c>
    </row>
    <row r="10" spans="1:6" ht="51">
      <c r="A10" s="47" t="s">
        <v>260</v>
      </c>
      <c r="B10" s="50" t="s">
        <v>108</v>
      </c>
      <c r="C10" s="60" t="s">
        <v>166</v>
      </c>
      <c r="D10" s="51">
        <f>SUM(D11+D17)</f>
        <v>806400</v>
      </c>
      <c r="E10" s="51">
        <f>SUM(E11+E17)</f>
        <v>646022.91</v>
      </c>
      <c r="F10" s="51">
        <f>SUM(F14:F16)</f>
        <v>158687.89</v>
      </c>
    </row>
    <row r="11" spans="1:6" ht="76.5">
      <c r="A11" s="62" t="s">
        <v>173</v>
      </c>
      <c r="B11" s="50" t="s">
        <v>108</v>
      </c>
      <c r="C11" s="60" t="s">
        <v>172</v>
      </c>
      <c r="D11" s="51">
        <f>SUM(D14:D16)</f>
        <v>801100</v>
      </c>
      <c r="E11" s="51">
        <f>SUM(E14:E16)</f>
        <v>642412.11</v>
      </c>
      <c r="F11" s="51">
        <f>SUM(D11-E11)</f>
        <v>158687.89</v>
      </c>
    </row>
    <row r="12" spans="1:6" ht="64.5" customHeight="1">
      <c r="A12" s="72" t="s">
        <v>388</v>
      </c>
      <c r="B12" s="50" t="s">
        <v>108</v>
      </c>
      <c r="C12" s="60" t="s">
        <v>390</v>
      </c>
      <c r="D12" s="51">
        <f>SUM(D13)</f>
        <v>801100</v>
      </c>
      <c r="E12" s="51">
        <f>SUM(E13)</f>
        <v>642412.11</v>
      </c>
      <c r="F12" s="51">
        <f>SUM(D12-E12)</f>
        <v>158687.89</v>
      </c>
    </row>
    <row r="13" spans="1:6" ht="30" customHeight="1">
      <c r="A13" s="72" t="s">
        <v>389</v>
      </c>
      <c r="B13" s="50" t="s">
        <v>108</v>
      </c>
      <c r="C13" s="60" t="s">
        <v>391</v>
      </c>
      <c r="D13" s="51">
        <f>SUM(D14:D16)</f>
        <v>801100</v>
      </c>
      <c r="E13" s="51">
        <f>SUM(E14:E16)</f>
        <v>642412.11</v>
      </c>
      <c r="F13" s="51">
        <f>SUM(D13-E13)</f>
        <v>158687.89</v>
      </c>
    </row>
    <row r="14" spans="1:6" ht="30" customHeight="1">
      <c r="A14" s="47" t="s">
        <v>169</v>
      </c>
      <c r="B14" s="50" t="s">
        <v>108</v>
      </c>
      <c r="C14" s="60" t="s">
        <v>167</v>
      </c>
      <c r="D14" s="51">
        <v>583800</v>
      </c>
      <c r="E14" s="51">
        <v>468464</v>
      </c>
      <c r="F14" s="51">
        <f t="shared" si="0"/>
        <v>115336</v>
      </c>
    </row>
    <row r="15" spans="1:6" ht="38.25">
      <c r="A15" s="47" t="s">
        <v>261</v>
      </c>
      <c r="B15" s="50" t="s">
        <v>108</v>
      </c>
      <c r="C15" s="60" t="s">
        <v>168</v>
      </c>
      <c r="D15" s="51">
        <v>41000</v>
      </c>
      <c r="E15" s="51">
        <v>40928</v>
      </c>
      <c r="F15" s="51">
        <f t="shared" si="0"/>
        <v>72</v>
      </c>
    </row>
    <row r="16" spans="1:6" ht="42" customHeight="1">
      <c r="A16" s="47" t="s">
        <v>171</v>
      </c>
      <c r="B16" s="50" t="s">
        <v>108</v>
      </c>
      <c r="C16" s="60" t="s">
        <v>170</v>
      </c>
      <c r="D16" s="51">
        <v>176300</v>
      </c>
      <c r="E16" s="51">
        <v>133020.11</v>
      </c>
      <c r="F16" s="51">
        <f t="shared" si="0"/>
        <v>43279.890000000014</v>
      </c>
    </row>
    <row r="17" spans="1:6" ht="69" customHeight="1">
      <c r="A17" s="62" t="s">
        <v>174</v>
      </c>
      <c r="B17" s="50" t="s">
        <v>108</v>
      </c>
      <c r="C17" s="60" t="s">
        <v>175</v>
      </c>
      <c r="D17" s="51">
        <f>SUM(D20)</f>
        <v>5300</v>
      </c>
      <c r="E17" s="51">
        <f>SUM(E20)</f>
        <v>3610.8</v>
      </c>
      <c r="F17" s="51">
        <f>SUM(D17-E17)</f>
        <v>1689.1999999999998</v>
      </c>
    </row>
    <row r="18" spans="1:6" ht="30" customHeight="1">
      <c r="A18" s="72" t="s">
        <v>392</v>
      </c>
      <c r="B18" s="50" t="s">
        <v>108</v>
      </c>
      <c r="C18" s="60" t="s">
        <v>394</v>
      </c>
      <c r="D18" s="51">
        <f>SUM(D19)</f>
        <v>5300</v>
      </c>
      <c r="E18" s="51">
        <f>SUM(E19)</f>
        <v>3610.8</v>
      </c>
      <c r="F18" s="51">
        <f>SUM(D18-E18)</f>
        <v>1689.1999999999998</v>
      </c>
    </row>
    <row r="19" spans="1:6" ht="33" customHeight="1">
      <c r="A19" s="72" t="s">
        <v>393</v>
      </c>
      <c r="B19" s="50" t="s">
        <v>108</v>
      </c>
      <c r="C19" s="60" t="s">
        <v>395</v>
      </c>
      <c r="D19" s="51">
        <f>SUM(D20)</f>
        <v>5300</v>
      </c>
      <c r="E19" s="51">
        <f>SUM(E20)</f>
        <v>3610.8</v>
      </c>
      <c r="F19" s="51">
        <f>SUM(D19-E19)</f>
        <v>1689.1999999999998</v>
      </c>
    </row>
    <row r="20" spans="1:6" ht="25.5">
      <c r="A20" s="47" t="s">
        <v>262</v>
      </c>
      <c r="B20" s="50" t="s">
        <v>108</v>
      </c>
      <c r="C20" s="60" t="s">
        <v>176</v>
      </c>
      <c r="D20" s="51">
        <v>5300</v>
      </c>
      <c r="E20" s="51">
        <v>3610.8</v>
      </c>
      <c r="F20" s="51">
        <f t="shared" si="0"/>
        <v>1689.1999999999998</v>
      </c>
    </row>
    <row r="21" spans="1:6" ht="51">
      <c r="A21" s="49" t="s">
        <v>77</v>
      </c>
      <c r="B21" s="50" t="s">
        <v>108</v>
      </c>
      <c r="C21" s="60" t="s">
        <v>177</v>
      </c>
      <c r="D21" s="51">
        <f>SUM(D23+D51)</f>
        <v>3498600</v>
      </c>
      <c r="E21" s="51">
        <f>SUM(E23+E51)</f>
        <v>2779691.34</v>
      </c>
      <c r="F21" s="51">
        <f t="shared" si="0"/>
        <v>718908.6600000001</v>
      </c>
    </row>
    <row r="22" spans="1:6" ht="25.5">
      <c r="A22" s="47" t="s">
        <v>358</v>
      </c>
      <c r="B22" s="50" t="s">
        <v>108</v>
      </c>
      <c r="C22" s="60" t="s">
        <v>360</v>
      </c>
      <c r="D22" s="51">
        <f>SUM(D23)</f>
        <v>3498400</v>
      </c>
      <c r="E22" s="51">
        <f>SUM(E23)</f>
        <v>2779491.34</v>
      </c>
      <c r="F22" s="51">
        <f t="shared" si="0"/>
        <v>718908.6600000001</v>
      </c>
    </row>
    <row r="23" spans="1:6" ht="51">
      <c r="A23" s="47" t="s">
        <v>260</v>
      </c>
      <c r="B23" s="50" t="s">
        <v>108</v>
      </c>
      <c r="C23" s="60" t="s">
        <v>178</v>
      </c>
      <c r="D23" s="51">
        <f>SUM(D24+D30+D43+D47)</f>
        <v>3498400</v>
      </c>
      <c r="E23" s="51">
        <f>SUM(E24+E30+E43+E47)</f>
        <v>2779491.34</v>
      </c>
      <c r="F23" s="51">
        <f t="shared" si="0"/>
        <v>718908.6600000001</v>
      </c>
    </row>
    <row r="24" spans="1:6" ht="76.5">
      <c r="A24" s="62" t="s">
        <v>173</v>
      </c>
      <c r="B24" s="50" t="s">
        <v>108</v>
      </c>
      <c r="C24" s="60" t="s">
        <v>180</v>
      </c>
      <c r="D24" s="51">
        <f>SUM(D27:D29)</f>
        <v>2817900</v>
      </c>
      <c r="E24" s="51">
        <f>SUM(E27:E29)</f>
        <v>2254486.94</v>
      </c>
      <c r="F24" s="51">
        <f>SUM(D24-E24)</f>
        <v>563413.06</v>
      </c>
    </row>
    <row r="25" spans="1:6" ht="63.75">
      <c r="A25" s="72" t="s">
        <v>388</v>
      </c>
      <c r="B25" s="50" t="s">
        <v>108</v>
      </c>
      <c r="C25" s="60" t="s">
        <v>396</v>
      </c>
      <c r="D25" s="51">
        <f>SUM(D26)</f>
        <v>2817900</v>
      </c>
      <c r="E25" s="51">
        <f>SUM(E26)</f>
        <v>2254486.94</v>
      </c>
      <c r="F25" s="51">
        <f t="shared" si="0"/>
        <v>563413.06</v>
      </c>
    </row>
    <row r="26" spans="1:6" ht="25.5">
      <c r="A26" s="72" t="s">
        <v>389</v>
      </c>
      <c r="B26" s="50" t="s">
        <v>108</v>
      </c>
      <c r="C26" s="60" t="s">
        <v>397</v>
      </c>
      <c r="D26" s="51">
        <f>SUM(D27:D29)</f>
        <v>2817900</v>
      </c>
      <c r="E26" s="51">
        <f>SUM(E27:E29)</f>
        <v>2254486.94</v>
      </c>
      <c r="F26" s="51">
        <f t="shared" si="0"/>
        <v>563413.06</v>
      </c>
    </row>
    <row r="27" spans="1:6" ht="25.5">
      <c r="A27" s="47" t="s">
        <v>169</v>
      </c>
      <c r="B27" s="50" t="s">
        <v>108</v>
      </c>
      <c r="C27" s="60" t="s">
        <v>179</v>
      </c>
      <c r="D27" s="51">
        <v>2031100</v>
      </c>
      <c r="E27" s="51">
        <v>1626096.05</v>
      </c>
      <c r="F27" s="51">
        <f t="shared" si="0"/>
        <v>405003.94999999995</v>
      </c>
    </row>
    <row r="28" spans="1:6" ht="38.25">
      <c r="A28" s="47" t="s">
        <v>261</v>
      </c>
      <c r="B28" s="50" t="s">
        <v>108</v>
      </c>
      <c r="C28" s="60" t="s">
        <v>181</v>
      </c>
      <c r="D28" s="51">
        <v>173400</v>
      </c>
      <c r="E28" s="51">
        <v>173336</v>
      </c>
      <c r="F28" s="51">
        <f aca="true" t="shared" si="1" ref="F28:F49">SUM(D28-E28)</f>
        <v>64</v>
      </c>
    </row>
    <row r="29" spans="1:6" ht="51">
      <c r="A29" s="47" t="s">
        <v>171</v>
      </c>
      <c r="B29" s="50" t="s">
        <v>108</v>
      </c>
      <c r="C29" s="60" t="s">
        <v>182</v>
      </c>
      <c r="D29" s="51">
        <v>613400</v>
      </c>
      <c r="E29" s="51">
        <v>455054.89</v>
      </c>
      <c r="F29" s="51">
        <f t="shared" si="1"/>
        <v>158345.11</v>
      </c>
    </row>
    <row r="30" spans="1:6" ht="63.75">
      <c r="A30" s="62" t="s">
        <v>174</v>
      </c>
      <c r="B30" s="50" t="s">
        <v>108</v>
      </c>
      <c r="C30" s="60" t="s">
        <v>56</v>
      </c>
      <c r="D30" s="51">
        <f>SUM(D33+D36+D40+D37)</f>
        <v>658900</v>
      </c>
      <c r="E30" s="51">
        <f>SUM(E33+E36+E40+E37)</f>
        <v>524404.4</v>
      </c>
      <c r="F30" s="51">
        <f t="shared" si="1"/>
        <v>134495.59999999998</v>
      </c>
    </row>
    <row r="31" spans="1:6" ht="63.75">
      <c r="A31" s="72" t="s">
        <v>388</v>
      </c>
      <c r="B31" s="50" t="s">
        <v>108</v>
      </c>
      <c r="C31" s="60" t="s">
        <v>398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389</v>
      </c>
      <c r="B32" s="50" t="s">
        <v>108</v>
      </c>
      <c r="C32" s="60" t="s">
        <v>399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261</v>
      </c>
      <c r="B33" s="50" t="s">
        <v>108</v>
      </c>
      <c r="C33" s="60" t="s">
        <v>55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392</v>
      </c>
      <c r="B34" s="50" t="s">
        <v>108</v>
      </c>
      <c r="C34" s="60" t="s">
        <v>400</v>
      </c>
      <c r="D34" s="51">
        <f>SUM(D35)</f>
        <v>584300</v>
      </c>
      <c r="E34" s="51">
        <f>SUM(E35)</f>
        <v>456456.46</v>
      </c>
      <c r="F34" s="51">
        <f t="shared" si="1"/>
        <v>127843.53999999998</v>
      </c>
    </row>
    <row r="35" spans="1:6" ht="25.5">
      <c r="A35" s="72" t="s">
        <v>393</v>
      </c>
      <c r="B35" s="50" t="s">
        <v>108</v>
      </c>
      <c r="C35" s="60" t="s">
        <v>401</v>
      </c>
      <c r="D35" s="51">
        <f>SUM(D36)</f>
        <v>584300</v>
      </c>
      <c r="E35" s="51">
        <f>SUM(E36)</f>
        <v>456456.46</v>
      </c>
      <c r="F35" s="51">
        <f t="shared" si="1"/>
        <v>127843.53999999998</v>
      </c>
    </row>
    <row r="36" spans="1:6" ht="25.5">
      <c r="A36" s="47" t="s">
        <v>262</v>
      </c>
      <c r="B36" s="50" t="s">
        <v>108</v>
      </c>
      <c r="C36" s="60" t="s">
        <v>241</v>
      </c>
      <c r="D36" s="51">
        <v>584300</v>
      </c>
      <c r="E36" s="51">
        <v>456456.46</v>
      </c>
      <c r="F36" s="51">
        <f t="shared" si="1"/>
        <v>127843.53999999998</v>
      </c>
    </row>
    <row r="37" spans="1:6" ht="12.75">
      <c r="A37" s="47" t="s">
        <v>506</v>
      </c>
      <c r="B37" s="50" t="s">
        <v>108</v>
      </c>
      <c r="C37" s="60" t="s">
        <v>504</v>
      </c>
      <c r="D37" s="51">
        <f>SUM(D38)</f>
        <v>61900</v>
      </c>
      <c r="E37" s="51">
        <f>SUM(E38)</f>
        <v>61900</v>
      </c>
      <c r="F37" s="51">
        <f t="shared" si="1"/>
        <v>0</v>
      </c>
    </row>
    <row r="38" spans="1:6" ht="27" customHeight="1">
      <c r="A38" s="47" t="s">
        <v>507</v>
      </c>
      <c r="B38" s="50" t="s">
        <v>108</v>
      </c>
      <c r="C38" s="60" t="s">
        <v>505</v>
      </c>
      <c r="D38" s="51">
        <v>61900</v>
      </c>
      <c r="E38" s="51">
        <v>61900</v>
      </c>
      <c r="F38" s="51">
        <f t="shared" si="1"/>
        <v>0</v>
      </c>
    </row>
    <row r="39" spans="1:6" ht="12.75">
      <c r="A39" s="47" t="s">
        <v>402</v>
      </c>
      <c r="B39" s="50" t="s">
        <v>108</v>
      </c>
      <c r="C39" s="60" t="s">
        <v>404</v>
      </c>
      <c r="D39" s="51">
        <f>SUM(D40)</f>
        <v>7700</v>
      </c>
      <c r="E39" s="51">
        <f>SUM(E40)</f>
        <v>6047.94</v>
      </c>
      <c r="F39" s="51">
        <f t="shared" si="1"/>
        <v>1652.0600000000004</v>
      </c>
    </row>
    <row r="40" spans="1:6" ht="12.75">
      <c r="A40" s="47" t="s">
        <v>403</v>
      </c>
      <c r="B40" s="50" t="s">
        <v>108</v>
      </c>
      <c r="C40" s="60" t="s">
        <v>405</v>
      </c>
      <c r="D40" s="51">
        <f>SUM(D41:D42)</f>
        <v>7700</v>
      </c>
      <c r="E40" s="51">
        <f>SUM(E41:E42)</f>
        <v>6047.94</v>
      </c>
      <c r="F40" s="51">
        <f t="shared" si="1"/>
        <v>1652.0600000000004</v>
      </c>
    </row>
    <row r="41" spans="1:6" ht="12.75">
      <c r="A41" s="47" t="s">
        <v>242</v>
      </c>
      <c r="B41" s="50" t="s">
        <v>108</v>
      </c>
      <c r="C41" s="60" t="s">
        <v>243</v>
      </c>
      <c r="D41" s="51">
        <v>3700</v>
      </c>
      <c r="E41" s="51">
        <v>2132.47</v>
      </c>
      <c r="F41" s="51">
        <f t="shared" si="1"/>
        <v>1567.5300000000002</v>
      </c>
    </row>
    <row r="42" spans="1:6" ht="12.75">
      <c r="A42" s="47" t="s">
        <v>251</v>
      </c>
      <c r="B42" s="50" t="s">
        <v>108</v>
      </c>
      <c r="C42" s="60" t="s">
        <v>319</v>
      </c>
      <c r="D42" s="51">
        <v>4000</v>
      </c>
      <c r="E42" s="51">
        <v>3915.47</v>
      </c>
      <c r="F42" s="51">
        <f t="shared" si="1"/>
        <v>84.5300000000002</v>
      </c>
    </row>
    <row r="43" spans="1:6" ht="63.75">
      <c r="A43" s="47" t="s">
        <v>263</v>
      </c>
      <c r="B43" s="50" t="s">
        <v>108</v>
      </c>
      <c r="C43" s="60" t="s">
        <v>244</v>
      </c>
      <c r="D43" s="51">
        <f>SUM(D46)</f>
        <v>21000</v>
      </c>
      <c r="E43" s="51">
        <f>SUM(E46)</f>
        <v>0</v>
      </c>
      <c r="F43" s="51">
        <f t="shared" si="1"/>
        <v>21000</v>
      </c>
    </row>
    <row r="44" spans="1:6" ht="25.5">
      <c r="A44" s="72" t="s">
        <v>392</v>
      </c>
      <c r="B44" s="50" t="s">
        <v>108</v>
      </c>
      <c r="C44" s="60" t="s">
        <v>406</v>
      </c>
      <c r="D44" s="51">
        <f>SUM(D45)</f>
        <v>21000</v>
      </c>
      <c r="E44" s="51">
        <f>SUM(E45)</f>
        <v>0</v>
      </c>
      <c r="F44" s="51">
        <f t="shared" si="1"/>
        <v>21000</v>
      </c>
    </row>
    <row r="45" spans="1:6" ht="25.5">
      <c r="A45" s="72" t="s">
        <v>393</v>
      </c>
      <c r="B45" s="50" t="s">
        <v>108</v>
      </c>
      <c r="C45" s="60" t="s">
        <v>407</v>
      </c>
      <c r="D45" s="51">
        <f>SUM(D46)</f>
        <v>21000</v>
      </c>
      <c r="E45" s="51">
        <f>SUM(E46)</f>
        <v>0</v>
      </c>
      <c r="F45" s="51">
        <f t="shared" si="1"/>
        <v>21000</v>
      </c>
    </row>
    <row r="46" spans="1:6" ht="25.5">
      <c r="A46" s="47" t="s">
        <v>262</v>
      </c>
      <c r="B46" s="50" t="s">
        <v>108</v>
      </c>
      <c r="C46" s="60" t="s">
        <v>245</v>
      </c>
      <c r="D46" s="51">
        <v>21000</v>
      </c>
      <c r="E46" s="51">
        <v>0</v>
      </c>
      <c r="F46" s="51">
        <f t="shared" si="1"/>
        <v>21000</v>
      </c>
    </row>
    <row r="47" spans="1:6" ht="69.75" customHeight="1">
      <c r="A47" s="47" t="s">
        <v>204</v>
      </c>
      <c r="B47" s="50" t="s">
        <v>108</v>
      </c>
      <c r="C47" s="60" t="s">
        <v>58</v>
      </c>
      <c r="D47" s="51">
        <f>SUM(D49)</f>
        <v>600</v>
      </c>
      <c r="E47" s="51">
        <f>SUM(E49)</f>
        <v>600</v>
      </c>
      <c r="F47" s="51">
        <f t="shared" si="1"/>
        <v>0</v>
      </c>
    </row>
    <row r="48" spans="1:6" ht="21" customHeight="1">
      <c r="A48" s="47" t="s">
        <v>409</v>
      </c>
      <c r="B48" s="50" t="s">
        <v>108</v>
      </c>
      <c r="C48" s="60" t="s">
        <v>408</v>
      </c>
      <c r="D48" s="51">
        <f>SUM(D49)</f>
        <v>600</v>
      </c>
      <c r="E48" s="51">
        <f>SUM(E49)</f>
        <v>600</v>
      </c>
      <c r="F48" s="51">
        <f t="shared" si="1"/>
        <v>0</v>
      </c>
    </row>
    <row r="49" spans="1:6" ht="12.75">
      <c r="A49" s="47" t="s">
        <v>106</v>
      </c>
      <c r="B49" s="50" t="s">
        <v>108</v>
      </c>
      <c r="C49" s="60" t="s">
        <v>57</v>
      </c>
      <c r="D49" s="51">
        <v>600</v>
      </c>
      <c r="E49" s="51">
        <v>600</v>
      </c>
      <c r="F49" s="51">
        <f t="shared" si="1"/>
        <v>0</v>
      </c>
    </row>
    <row r="50" spans="1:6" ht="25.5">
      <c r="A50" s="61" t="s">
        <v>361</v>
      </c>
      <c r="B50" s="50">
        <v>200</v>
      </c>
      <c r="C50" s="71" t="s">
        <v>362</v>
      </c>
      <c r="D50" s="51">
        <f>SUM(D51)</f>
        <v>200</v>
      </c>
      <c r="E50" s="51">
        <f>SUM(E51)</f>
        <v>200</v>
      </c>
      <c r="F50" s="51">
        <f>SUM(E50-D50)</f>
        <v>0</v>
      </c>
    </row>
    <row r="51" spans="1:6" ht="21" customHeight="1">
      <c r="A51" s="47" t="s">
        <v>205</v>
      </c>
      <c r="B51" s="50">
        <v>200</v>
      </c>
      <c r="C51" s="60" t="s">
        <v>246</v>
      </c>
      <c r="D51" s="51">
        <f>SUM(D52)</f>
        <v>200</v>
      </c>
      <c r="E51" s="51">
        <f>SUM(E52)</f>
        <v>200</v>
      </c>
      <c r="F51" s="51">
        <f>SUM(F52)</f>
        <v>0</v>
      </c>
    </row>
    <row r="52" spans="1:6" ht="122.25" customHeight="1">
      <c r="A52" s="63" t="s">
        <v>206</v>
      </c>
      <c r="B52" s="50" t="s">
        <v>108</v>
      </c>
      <c r="C52" s="60" t="s">
        <v>60</v>
      </c>
      <c r="D52" s="51">
        <v>200</v>
      </c>
      <c r="E52" s="51">
        <f>SUM(E55)</f>
        <v>200</v>
      </c>
      <c r="F52" s="51">
        <f aca="true" t="shared" si="2" ref="F52:F71">SUM(D52-E52)</f>
        <v>0</v>
      </c>
    </row>
    <row r="53" spans="1:6" ht="30" customHeight="1">
      <c r="A53" s="72" t="s">
        <v>392</v>
      </c>
      <c r="B53" s="50" t="s">
        <v>108</v>
      </c>
      <c r="C53" s="60" t="s">
        <v>410</v>
      </c>
      <c r="D53" s="51">
        <f>SUM(D54)</f>
        <v>200</v>
      </c>
      <c r="E53" s="51">
        <f>SUM(E54)</f>
        <v>200</v>
      </c>
      <c r="F53" s="51">
        <f t="shared" si="2"/>
        <v>0</v>
      </c>
    </row>
    <row r="54" spans="1:6" ht="27.75" customHeight="1">
      <c r="A54" s="72" t="s">
        <v>393</v>
      </c>
      <c r="B54" s="50" t="s">
        <v>108</v>
      </c>
      <c r="C54" s="60" t="s">
        <v>411</v>
      </c>
      <c r="D54" s="51">
        <f>SUM(D55)</f>
        <v>200</v>
      </c>
      <c r="E54" s="51">
        <f>SUM(E55)</f>
        <v>200</v>
      </c>
      <c r="F54" s="51">
        <f t="shared" si="2"/>
        <v>0</v>
      </c>
    </row>
    <row r="55" spans="1:6" ht="28.5" customHeight="1">
      <c r="A55" s="47" t="s">
        <v>262</v>
      </c>
      <c r="B55" s="50" t="s">
        <v>108</v>
      </c>
      <c r="C55" s="60" t="s">
        <v>59</v>
      </c>
      <c r="D55" s="51">
        <v>200</v>
      </c>
      <c r="E55" s="51">
        <v>200</v>
      </c>
      <c r="F55" s="51">
        <f t="shared" si="2"/>
        <v>0</v>
      </c>
    </row>
    <row r="56" spans="1:6" ht="12.75">
      <c r="A56" s="49" t="s">
        <v>158</v>
      </c>
      <c r="B56" s="50" t="s">
        <v>108</v>
      </c>
      <c r="C56" s="60" t="s">
        <v>247</v>
      </c>
      <c r="D56" s="51">
        <f>SUM(D58+D67)</f>
        <v>147000</v>
      </c>
      <c r="E56" s="51">
        <f>SUM(E58+E67)</f>
        <v>119230.95</v>
      </c>
      <c r="F56" s="51">
        <f t="shared" si="2"/>
        <v>27769.050000000003</v>
      </c>
    </row>
    <row r="57" spans="1:6" ht="25.5">
      <c r="A57" s="47" t="s">
        <v>358</v>
      </c>
      <c r="B57" s="50" t="s">
        <v>108</v>
      </c>
      <c r="C57" s="60" t="s">
        <v>363</v>
      </c>
      <c r="D57" s="51">
        <f>SUM(D58)</f>
        <v>117000</v>
      </c>
      <c r="E57" s="51">
        <f>SUM(E58)</f>
        <v>103530.95</v>
      </c>
      <c r="F57" s="51">
        <f t="shared" si="2"/>
        <v>13469.050000000003</v>
      </c>
    </row>
    <row r="58" spans="1:6" ht="51">
      <c r="A58" s="47" t="s">
        <v>274</v>
      </c>
      <c r="B58" s="50" t="s">
        <v>108</v>
      </c>
      <c r="C58" s="60" t="s">
        <v>248</v>
      </c>
      <c r="D58" s="51">
        <f>SUM(D62+D66)</f>
        <v>117000</v>
      </c>
      <c r="E58" s="51">
        <f>SUM(E62+E66)</f>
        <v>103530.95</v>
      </c>
      <c r="F58" s="51">
        <f t="shared" si="2"/>
        <v>13469.050000000003</v>
      </c>
    </row>
    <row r="59" spans="1:6" ht="76.5">
      <c r="A59" s="47" t="s">
        <v>364</v>
      </c>
      <c r="B59" s="50" t="s">
        <v>108</v>
      </c>
      <c r="C59" s="60" t="s">
        <v>365</v>
      </c>
      <c r="D59" s="51">
        <f>SUM(D62)</f>
        <v>10000</v>
      </c>
      <c r="E59" s="51">
        <f>SUM(E62)</f>
        <v>10000</v>
      </c>
      <c r="F59" s="51">
        <f t="shared" si="2"/>
        <v>0</v>
      </c>
    </row>
    <row r="60" spans="1:6" ht="12.75">
      <c r="A60" s="47" t="s">
        <v>402</v>
      </c>
      <c r="B60" s="50" t="s">
        <v>108</v>
      </c>
      <c r="C60" s="60" t="s">
        <v>412</v>
      </c>
      <c r="D60" s="51">
        <f>SUM(D61)</f>
        <v>10000</v>
      </c>
      <c r="E60" s="51">
        <f>SUM(E61)</f>
        <v>10000</v>
      </c>
      <c r="F60" s="51">
        <f t="shared" si="2"/>
        <v>0</v>
      </c>
    </row>
    <row r="61" spans="1:6" ht="12.75">
      <c r="A61" s="47" t="s">
        <v>403</v>
      </c>
      <c r="B61" s="50" t="s">
        <v>108</v>
      </c>
      <c r="C61" s="60" t="s">
        <v>413</v>
      </c>
      <c r="D61" s="51">
        <f>SUM(D62)</f>
        <v>10000</v>
      </c>
      <c r="E61" s="51">
        <f>SUM(E62)</f>
        <v>10000</v>
      </c>
      <c r="F61" s="51">
        <f t="shared" si="2"/>
        <v>0</v>
      </c>
    </row>
    <row r="62" spans="1:6" ht="16.5" customHeight="1">
      <c r="A62" s="47" t="s">
        <v>251</v>
      </c>
      <c r="B62" s="50" t="s">
        <v>108</v>
      </c>
      <c r="C62" s="60" t="s">
        <v>250</v>
      </c>
      <c r="D62" s="51">
        <v>10000</v>
      </c>
      <c r="E62" s="51">
        <v>10000</v>
      </c>
      <c r="F62" s="51">
        <f t="shared" si="2"/>
        <v>0</v>
      </c>
    </row>
    <row r="63" spans="1:6" ht="67.5" customHeight="1">
      <c r="A63" s="47" t="s">
        <v>366</v>
      </c>
      <c r="B63" s="50" t="s">
        <v>108</v>
      </c>
      <c r="C63" s="60" t="s">
        <v>367</v>
      </c>
      <c r="D63" s="51">
        <f>SUM(D66)</f>
        <v>107000</v>
      </c>
      <c r="E63" s="51">
        <f>SUM(E66)</f>
        <v>93530.95</v>
      </c>
      <c r="F63" s="51">
        <f t="shared" si="2"/>
        <v>13469.050000000003</v>
      </c>
    </row>
    <row r="64" spans="1:6" ht="30" customHeight="1">
      <c r="A64" s="72" t="s">
        <v>392</v>
      </c>
      <c r="B64" s="50" t="s">
        <v>108</v>
      </c>
      <c r="C64" s="60" t="s">
        <v>414</v>
      </c>
      <c r="D64" s="51">
        <f>SUM(D65)</f>
        <v>107000</v>
      </c>
      <c r="E64" s="51">
        <f>SUM(E65)</f>
        <v>93530.95</v>
      </c>
      <c r="F64" s="51">
        <f t="shared" si="2"/>
        <v>13469.050000000003</v>
      </c>
    </row>
    <row r="65" spans="1:6" ht="28.5" customHeight="1">
      <c r="A65" s="72" t="s">
        <v>393</v>
      </c>
      <c r="B65" s="50" t="s">
        <v>108</v>
      </c>
      <c r="C65" s="60" t="s">
        <v>415</v>
      </c>
      <c r="D65" s="51">
        <f>SUM(D66)</f>
        <v>107000</v>
      </c>
      <c r="E65" s="51">
        <f>SUM(E66)</f>
        <v>93530.95</v>
      </c>
      <c r="F65" s="51">
        <f t="shared" si="2"/>
        <v>13469.050000000003</v>
      </c>
    </row>
    <row r="66" spans="1:6" ht="27.75" customHeight="1">
      <c r="A66" s="47" t="s">
        <v>262</v>
      </c>
      <c r="B66" s="50" t="s">
        <v>108</v>
      </c>
      <c r="C66" s="60" t="s">
        <v>275</v>
      </c>
      <c r="D66" s="51">
        <v>107000</v>
      </c>
      <c r="E66" s="51">
        <v>93530.95</v>
      </c>
      <c r="F66" s="51">
        <f t="shared" si="2"/>
        <v>13469.050000000003</v>
      </c>
    </row>
    <row r="67" spans="1:6" ht="18" customHeight="1">
      <c r="A67" s="61" t="s">
        <v>205</v>
      </c>
      <c r="B67" s="50" t="s">
        <v>108</v>
      </c>
      <c r="C67" s="60" t="s">
        <v>249</v>
      </c>
      <c r="D67" s="51">
        <f>SUM(D68)</f>
        <v>30000</v>
      </c>
      <c r="E67" s="51">
        <f>SUM(E68)</f>
        <v>15700</v>
      </c>
      <c r="F67" s="51">
        <f t="shared" si="2"/>
        <v>14300</v>
      </c>
    </row>
    <row r="68" spans="1:6" ht="76.5">
      <c r="A68" s="47" t="s">
        <v>207</v>
      </c>
      <c r="B68" s="50" t="s">
        <v>108</v>
      </c>
      <c r="C68" s="60" t="s">
        <v>252</v>
      </c>
      <c r="D68" s="51">
        <f>SUM(D71)</f>
        <v>30000</v>
      </c>
      <c r="E68" s="51">
        <f>SUM(E71)</f>
        <v>15700</v>
      </c>
      <c r="F68" s="51">
        <f t="shared" si="2"/>
        <v>14300</v>
      </c>
    </row>
    <row r="69" spans="1:6" ht="25.5">
      <c r="A69" s="72" t="s">
        <v>392</v>
      </c>
      <c r="B69" s="50" t="s">
        <v>108</v>
      </c>
      <c r="C69" s="60" t="s">
        <v>416</v>
      </c>
      <c r="D69" s="51">
        <f>SUM(D70)</f>
        <v>30000</v>
      </c>
      <c r="E69" s="51">
        <f>SUM(E70)</f>
        <v>15700</v>
      </c>
      <c r="F69" s="51">
        <f t="shared" si="2"/>
        <v>14300</v>
      </c>
    </row>
    <row r="70" spans="1:6" ht="25.5">
      <c r="A70" s="72" t="s">
        <v>393</v>
      </c>
      <c r="B70" s="50" t="s">
        <v>108</v>
      </c>
      <c r="C70" s="60" t="s">
        <v>417</v>
      </c>
      <c r="D70" s="51">
        <f>SUM(D71)</f>
        <v>30000</v>
      </c>
      <c r="E70" s="51">
        <f>SUM(E71)</f>
        <v>15700</v>
      </c>
      <c r="F70" s="51">
        <f t="shared" si="2"/>
        <v>14300</v>
      </c>
    </row>
    <row r="71" spans="1:6" ht="25.5">
      <c r="A71" s="47" t="s">
        <v>262</v>
      </c>
      <c r="B71" s="50" t="s">
        <v>108</v>
      </c>
      <c r="C71" s="60" t="s">
        <v>253</v>
      </c>
      <c r="D71" s="51">
        <v>30000</v>
      </c>
      <c r="E71" s="51">
        <v>15700</v>
      </c>
      <c r="F71" s="51">
        <f t="shared" si="2"/>
        <v>14300</v>
      </c>
    </row>
    <row r="72" spans="1:6" ht="12.75">
      <c r="A72" s="49" t="s">
        <v>99</v>
      </c>
      <c r="B72" s="50" t="s">
        <v>108</v>
      </c>
      <c r="C72" s="60" t="s">
        <v>96</v>
      </c>
      <c r="D72" s="51">
        <f aca="true" t="shared" si="3" ref="D72:E75">SUM(D73)</f>
        <v>173300</v>
      </c>
      <c r="E72" s="51">
        <f t="shared" si="3"/>
        <v>126660.92</v>
      </c>
      <c r="F72" s="51">
        <f aca="true" t="shared" si="4" ref="F72:F97">SUM(D72-E72)</f>
        <v>46639.08</v>
      </c>
    </row>
    <row r="73" spans="1:6" ht="12.75">
      <c r="A73" s="47" t="s">
        <v>103</v>
      </c>
      <c r="B73" s="50" t="s">
        <v>108</v>
      </c>
      <c r="C73" s="60" t="s">
        <v>97</v>
      </c>
      <c r="D73" s="51">
        <f>SUM(D75)</f>
        <v>173300</v>
      </c>
      <c r="E73" s="51">
        <f>SUM(E75)</f>
        <v>126660.92</v>
      </c>
      <c r="F73" s="51">
        <f t="shared" si="4"/>
        <v>46639.08</v>
      </c>
    </row>
    <row r="74" spans="1:6" ht="25.5">
      <c r="A74" s="47" t="s">
        <v>361</v>
      </c>
      <c r="B74" s="50" t="s">
        <v>108</v>
      </c>
      <c r="C74" s="60" t="s">
        <v>368</v>
      </c>
      <c r="D74" s="51">
        <f t="shared" si="3"/>
        <v>173300</v>
      </c>
      <c r="E74" s="51">
        <f t="shared" si="3"/>
        <v>126660.92</v>
      </c>
      <c r="F74" s="51">
        <f t="shared" si="4"/>
        <v>46639.08</v>
      </c>
    </row>
    <row r="75" spans="1:6" ht="12.75">
      <c r="A75" s="61" t="s">
        <v>205</v>
      </c>
      <c r="B75" s="50" t="s">
        <v>108</v>
      </c>
      <c r="C75" s="60" t="s">
        <v>254</v>
      </c>
      <c r="D75" s="51">
        <f t="shared" si="3"/>
        <v>173300</v>
      </c>
      <c r="E75" s="51">
        <f t="shared" si="3"/>
        <v>126660.92</v>
      </c>
      <c r="F75" s="51">
        <f t="shared" si="4"/>
        <v>46639.08</v>
      </c>
    </row>
    <row r="76" spans="1:6" ht="63.75">
      <c r="A76" s="47" t="s">
        <v>208</v>
      </c>
      <c r="B76" s="50" t="s">
        <v>108</v>
      </c>
      <c r="C76" s="60" t="s">
        <v>269</v>
      </c>
      <c r="D76" s="51">
        <f>SUM(D79+D80)</f>
        <v>173300</v>
      </c>
      <c r="E76" s="51">
        <f>SUM(E79+E80)</f>
        <v>126660.92</v>
      </c>
      <c r="F76" s="51">
        <f t="shared" si="4"/>
        <v>46639.08</v>
      </c>
    </row>
    <row r="77" spans="1:6" ht="63.75">
      <c r="A77" s="72" t="s">
        <v>388</v>
      </c>
      <c r="B77" s="50" t="s">
        <v>108</v>
      </c>
      <c r="C77" s="60" t="s">
        <v>418</v>
      </c>
      <c r="D77" s="51">
        <f>SUM(D78)</f>
        <v>173300</v>
      </c>
      <c r="E77" s="51">
        <f>SUM(E78)</f>
        <v>126660.92</v>
      </c>
      <c r="F77" s="51">
        <f t="shared" si="4"/>
        <v>46639.08</v>
      </c>
    </row>
    <row r="78" spans="1:6" ht="25.5">
      <c r="A78" s="72" t="s">
        <v>389</v>
      </c>
      <c r="B78" s="50" t="s">
        <v>108</v>
      </c>
      <c r="C78" s="60" t="s">
        <v>419</v>
      </c>
      <c r="D78" s="51">
        <f>SUM(D79:D80)</f>
        <v>173300</v>
      </c>
      <c r="E78" s="51">
        <f>SUM(E79:E80)</f>
        <v>126660.92</v>
      </c>
      <c r="F78" s="51">
        <f t="shared" si="4"/>
        <v>46639.08</v>
      </c>
    </row>
    <row r="79" spans="1:6" ht="25.5">
      <c r="A79" s="47" t="s">
        <v>169</v>
      </c>
      <c r="B79" s="50" t="s">
        <v>108</v>
      </c>
      <c r="C79" s="60" t="s">
        <v>270</v>
      </c>
      <c r="D79" s="51">
        <v>133100</v>
      </c>
      <c r="E79" s="51">
        <v>99297</v>
      </c>
      <c r="F79" s="51">
        <f t="shared" si="4"/>
        <v>33803</v>
      </c>
    </row>
    <row r="80" spans="1:6" ht="44.25" customHeight="1">
      <c r="A80" s="47" t="s">
        <v>171</v>
      </c>
      <c r="B80" s="50" t="s">
        <v>108</v>
      </c>
      <c r="C80" s="60" t="s">
        <v>271</v>
      </c>
      <c r="D80" s="51">
        <v>40200</v>
      </c>
      <c r="E80" s="51">
        <v>27363.92</v>
      </c>
      <c r="F80" s="51">
        <f t="shared" si="4"/>
        <v>12836.080000000002</v>
      </c>
    </row>
    <row r="81" spans="1:6" ht="25.5">
      <c r="A81" s="47" t="s">
        <v>109</v>
      </c>
      <c r="B81" s="50" t="s">
        <v>108</v>
      </c>
      <c r="C81" s="60" t="s">
        <v>255</v>
      </c>
      <c r="D81" s="51">
        <f>SUM(D82)</f>
        <v>59000</v>
      </c>
      <c r="E81" s="58">
        <f>SUM(E82)</f>
        <v>40833.18</v>
      </c>
      <c r="F81" s="51">
        <f t="shared" si="4"/>
        <v>18166.82</v>
      </c>
    </row>
    <row r="82" spans="1:6" ht="38.25">
      <c r="A82" s="47" t="s">
        <v>12</v>
      </c>
      <c r="B82" s="50" t="s">
        <v>108</v>
      </c>
      <c r="C82" s="60" t="s">
        <v>256</v>
      </c>
      <c r="D82" s="51">
        <f>SUM(D84+D93+D98+D103+D109+D117+D126)</f>
        <v>59000</v>
      </c>
      <c r="E82" s="51">
        <f>SUM(E84+E93+E98+E103+E109+E117+E126)</f>
        <v>40833.18</v>
      </c>
      <c r="F82" s="51">
        <f t="shared" si="4"/>
        <v>18166.82</v>
      </c>
    </row>
    <row r="83" spans="1:6" ht="38.25">
      <c r="A83" s="67" t="s">
        <v>369</v>
      </c>
      <c r="B83" s="50" t="s">
        <v>108</v>
      </c>
      <c r="C83" s="60" t="s">
        <v>370</v>
      </c>
      <c r="D83" s="51">
        <f>SUM(D84+D93+D98+D103)</f>
        <v>21000</v>
      </c>
      <c r="E83" s="51">
        <f>SUM(E84+E93+E98+E103)</f>
        <v>13997.18</v>
      </c>
      <c r="F83" s="51">
        <f t="shared" si="4"/>
        <v>7002.82</v>
      </c>
    </row>
    <row r="84" spans="1:6" ht="51">
      <c r="A84" s="47" t="s">
        <v>277</v>
      </c>
      <c r="B84" s="50" t="s">
        <v>108</v>
      </c>
      <c r="C84" s="60" t="s">
        <v>257</v>
      </c>
      <c r="D84" s="51">
        <f>SUM(D85+D89)</f>
        <v>20400</v>
      </c>
      <c r="E84" s="58">
        <f>SUM(E85+T89)</f>
        <v>13997.18</v>
      </c>
      <c r="F84" s="51">
        <f t="shared" si="4"/>
        <v>6402.82</v>
      </c>
    </row>
    <row r="85" spans="1:6" ht="105.75" customHeight="1">
      <c r="A85" s="47" t="s">
        <v>278</v>
      </c>
      <c r="B85" s="50" t="s">
        <v>108</v>
      </c>
      <c r="C85" s="60" t="s">
        <v>258</v>
      </c>
      <c r="D85" s="51">
        <f>SUM(D88)</f>
        <v>5000</v>
      </c>
      <c r="E85" s="58">
        <f>SUM(E88+E89)</f>
        <v>13997.18</v>
      </c>
      <c r="F85" s="51">
        <f t="shared" si="4"/>
        <v>-8997.18</v>
      </c>
    </row>
    <row r="86" spans="1:6" ht="28.5" customHeight="1">
      <c r="A86" s="72" t="s">
        <v>392</v>
      </c>
      <c r="B86" s="50" t="s">
        <v>108</v>
      </c>
      <c r="C86" s="60" t="s">
        <v>428</v>
      </c>
      <c r="D86" s="51">
        <f>SUM(D87)</f>
        <v>5000</v>
      </c>
      <c r="E86" s="51">
        <f>SUM(E87)</f>
        <v>0</v>
      </c>
      <c r="F86" s="51">
        <f t="shared" si="4"/>
        <v>5000</v>
      </c>
    </row>
    <row r="87" spans="1:6" ht="27" customHeight="1">
      <c r="A87" s="72" t="s">
        <v>393</v>
      </c>
      <c r="B87" s="50" t="s">
        <v>108</v>
      </c>
      <c r="C87" s="60" t="s">
        <v>429</v>
      </c>
      <c r="D87" s="51">
        <f>SUM(D88)</f>
        <v>5000</v>
      </c>
      <c r="E87" s="51">
        <f>SUM(E88)</f>
        <v>0</v>
      </c>
      <c r="F87" s="51">
        <f t="shared" si="4"/>
        <v>5000</v>
      </c>
    </row>
    <row r="88" spans="1:6" ht="25.5">
      <c r="A88" s="47" t="s">
        <v>264</v>
      </c>
      <c r="B88" s="50" t="s">
        <v>108</v>
      </c>
      <c r="C88" s="60" t="s">
        <v>332</v>
      </c>
      <c r="D88" s="51">
        <v>5000</v>
      </c>
      <c r="E88" s="58">
        <v>0</v>
      </c>
      <c r="F88" s="51">
        <f t="shared" si="4"/>
        <v>5000</v>
      </c>
    </row>
    <row r="89" spans="1:6" ht="89.25">
      <c r="A89" s="47" t="s">
        <v>287</v>
      </c>
      <c r="B89" s="50" t="s">
        <v>108</v>
      </c>
      <c r="C89" s="60" t="s">
        <v>285</v>
      </c>
      <c r="D89" s="51">
        <f>SUM(D92)</f>
        <v>15400</v>
      </c>
      <c r="E89" s="58">
        <f>SUM(E92)</f>
        <v>13997.18</v>
      </c>
      <c r="F89" s="51">
        <f t="shared" si="4"/>
        <v>1402.8199999999997</v>
      </c>
    </row>
    <row r="90" spans="1:6" ht="25.5">
      <c r="A90" s="72" t="s">
        <v>392</v>
      </c>
      <c r="B90" s="50" t="s">
        <v>108</v>
      </c>
      <c r="C90" s="60" t="s">
        <v>426</v>
      </c>
      <c r="D90" s="51">
        <f>SUM(D91)</f>
        <v>15400</v>
      </c>
      <c r="E90" s="51">
        <f>SUM(E91)</f>
        <v>13997.18</v>
      </c>
      <c r="F90" s="51">
        <f t="shared" si="4"/>
        <v>1402.8199999999997</v>
      </c>
    </row>
    <row r="91" spans="1:6" ht="25.5">
      <c r="A91" s="72" t="s">
        <v>393</v>
      </c>
      <c r="B91" s="50" t="s">
        <v>108</v>
      </c>
      <c r="C91" s="60" t="s">
        <v>427</v>
      </c>
      <c r="D91" s="51">
        <f>SUM(D92)</f>
        <v>15400</v>
      </c>
      <c r="E91" s="51">
        <f>SUM(E92)</f>
        <v>13997.18</v>
      </c>
      <c r="F91" s="51">
        <f t="shared" si="4"/>
        <v>1402.8199999999997</v>
      </c>
    </row>
    <row r="92" spans="1:6" ht="25.5">
      <c r="A92" s="47" t="s">
        <v>264</v>
      </c>
      <c r="B92" s="50" t="s">
        <v>108</v>
      </c>
      <c r="C92" s="60" t="s">
        <v>286</v>
      </c>
      <c r="D92" s="51">
        <v>15400</v>
      </c>
      <c r="E92" s="58">
        <v>13997.18</v>
      </c>
      <c r="F92" s="51">
        <f t="shared" si="4"/>
        <v>1402.8199999999997</v>
      </c>
    </row>
    <row r="93" spans="1:6" ht="63.75">
      <c r="A93" s="47" t="s">
        <v>280</v>
      </c>
      <c r="B93" s="50" t="s">
        <v>108</v>
      </c>
      <c r="C93" s="60" t="s">
        <v>259</v>
      </c>
      <c r="D93" s="51">
        <f>SUM(D94)</f>
        <v>200</v>
      </c>
      <c r="E93" s="58">
        <f>SUM(E94)</f>
        <v>0</v>
      </c>
      <c r="F93" s="51">
        <f t="shared" si="4"/>
        <v>200</v>
      </c>
    </row>
    <row r="94" spans="1:6" ht="102">
      <c r="A94" s="47" t="s">
        <v>281</v>
      </c>
      <c r="B94" s="50" t="s">
        <v>108</v>
      </c>
      <c r="C94" s="60" t="s">
        <v>279</v>
      </c>
      <c r="D94" s="51">
        <f>SUM(D97)</f>
        <v>200</v>
      </c>
      <c r="E94" s="58">
        <f>SUM(E97)</f>
        <v>0</v>
      </c>
      <c r="F94" s="51">
        <f t="shared" si="4"/>
        <v>200</v>
      </c>
    </row>
    <row r="95" spans="1:6" ht="25.5">
      <c r="A95" s="72" t="s">
        <v>392</v>
      </c>
      <c r="B95" s="50" t="s">
        <v>108</v>
      </c>
      <c r="C95" s="60" t="s">
        <v>424</v>
      </c>
      <c r="D95" s="51">
        <f>SUM(D96)</f>
        <v>200</v>
      </c>
      <c r="E95" s="51">
        <f>SUM(E96)</f>
        <v>0</v>
      </c>
      <c r="F95" s="51">
        <f t="shared" si="4"/>
        <v>200</v>
      </c>
    </row>
    <row r="96" spans="1:6" ht="25.5">
      <c r="A96" s="72" t="s">
        <v>393</v>
      </c>
      <c r="B96" s="50" t="s">
        <v>108</v>
      </c>
      <c r="C96" s="60" t="s">
        <v>425</v>
      </c>
      <c r="D96" s="51">
        <f>SUM(D97)</f>
        <v>200</v>
      </c>
      <c r="E96" s="51">
        <f>SUM(E97)</f>
        <v>0</v>
      </c>
      <c r="F96" s="51">
        <f t="shared" si="4"/>
        <v>200</v>
      </c>
    </row>
    <row r="97" spans="1:6" ht="25.5">
      <c r="A97" s="47" t="s">
        <v>264</v>
      </c>
      <c r="B97" s="50" t="s">
        <v>108</v>
      </c>
      <c r="C97" s="60" t="s">
        <v>11</v>
      </c>
      <c r="D97" s="51">
        <v>200</v>
      </c>
      <c r="E97" s="58">
        <v>0</v>
      </c>
      <c r="F97" s="51">
        <f t="shared" si="4"/>
        <v>200</v>
      </c>
    </row>
    <row r="98" spans="1:6" ht="51">
      <c r="A98" s="47" t="s">
        <v>282</v>
      </c>
      <c r="B98" s="50" t="s">
        <v>108</v>
      </c>
      <c r="C98" s="60" t="s">
        <v>265</v>
      </c>
      <c r="D98" s="51">
        <f>SUM(D99)</f>
        <v>200</v>
      </c>
      <c r="E98" s="58">
        <f>SUM(E99)</f>
        <v>0</v>
      </c>
      <c r="F98" s="51">
        <f aca="true" t="shared" si="5" ref="F98:F125">SUM(D98-E98)</f>
        <v>200</v>
      </c>
    </row>
    <row r="99" spans="1:6" ht="114.75">
      <c r="A99" s="47" t="s">
        <v>283</v>
      </c>
      <c r="B99" s="50" t="s">
        <v>108</v>
      </c>
      <c r="C99" s="60" t="s">
        <v>10</v>
      </c>
      <c r="D99" s="51">
        <f>SUM(D102)</f>
        <v>200</v>
      </c>
      <c r="E99" s="58">
        <f>SUM(E102)</f>
        <v>0</v>
      </c>
      <c r="F99" s="51">
        <f t="shared" si="5"/>
        <v>200</v>
      </c>
    </row>
    <row r="100" spans="1:6" ht="25.5">
      <c r="A100" s="72" t="s">
        <v>392</v>
      </c>
      <c r="B100" s="50" t="s">
        <v>108</v>
      </c>
      <c r="C100" s="60" t="s">
        <v>422</v>
      </c>
      <c r="D100" s="51">
        <f>SUM(D101)</f>
        <v>200</v>
      </c>
      <c r="E100" s="51">
        <f>SUM(E101)</f>
        <v>0</v>
      </c>
      <c r="F100" s="51">
        <f t="shared" si="5"/>
        <v>200</v>
      </c>
    </row>
    <row r="101" spans="1:6" ht="25.5">
      <c r="A101" s="72" t="s">
        <v>393</v>
      </c>
      <c r="B101" s="50" t="s">
        <v>108</v>
      </c>
      <c r="C101" s="60" t="s">
        <v>423</v>
      </c>
      <c r="D101" s="51">
        <f>SUM(D102)</f>
        <v>200</v>
      </c>
      <c r="E101" s="51">
        <f>SUM(E102)</f>
        <v>0</v>
      </c>
      <c r="F101" s="51">
        <f t="shared" si="5"/>
        <v>200</v>
      </c>
    </row>
    <row r="102" spans="1:6" ht="25.5">
      <c r="A102" s="47" t="s">
        <v>264</v>
      </c>
      <c r="B102" s="50" t="s">
        <v>108</v>
      </c>
      <c r="C102" s="60" t="s">
        <v>9</v>
      </c>
      <c r="D102" s="51">
        <v>200</v>
      </c>
      <c r="E102" s="58">
        <v>0</v>
      </c>
      <c r="F102" s="51">
        <f t="shared" si="5"/>
        <v>200</v>
      </c>
    </row>
    <row r="103" spans="1:6" ht="63.75">
      <c r="A103" s="47" t="s">
        <v>267</v>
      </c>
      <c r="B103" s="50" t="s">
        <v>108</v>
      </c>
      <c r="C103" s="60" t="s">
        <v>266</v>
      </c>
      <c r="D103" s="51">
        <f>SUM(D104)</f>
        <v>200</v>
      </c>
      <c r="E103" s="58">
        <f>SUM(E104)</f>
        <v>0</v>
      </c>
      <c r="F103" s="51">
        <f t="shared" si="5"/>
        <v>200</v>
      </c>
    </row>
    <row r="104" spans="1:6" ht="102">
      <c r="A104" s="47" t="s">
        <v>284</v>
      </c>
      <c r="B104" s="50" t="s">
        <v>108</v>
      </c>
      <c r="C104" s="60" t="s">
        <v>333</v>
      </c>
      <c r="D104" s="51">
        <f>SUM(D107)</f>
        <v>200</v>
      </c>
      <c r="E104" s="58">
        <f>SUM(E107)</f>
        <v>0</v>
      </c>
      <c r="F104" s="51">
        <f t="shared" si="5"/>
        <v>200</v>
      </c>
    </row>
    <row r="105" spans="1:6" ht="25.5">
      <c r="A105" s="72" t="s">
        <v>392</v>
      </c>
      <c r="B105" s="50" t="s">
        <v>108</v>
      </c>
      <c r="C105" s="60" t="s">
        <v>420</v>
      </c>
      <c r="D105" s="51">
        <f>SUM(D106)</f>
        <v>200</v>
      </c>
      <c r="E105" s="51">
        <f>SUM(E106)</f>
        <v>0</v>
      </c>
      <c r="F105" s="51">
        <f t="shared" si="5"/>
        <v>200</v>
      </c>
    </row>
    <row r="106" spans="1:6" ht="25.5">
      <c r="A106" s="72" t="s">
        <v>393</v>
      </c>
      <c r="B106" s="50" t="s">
        <v>108</v>
      </c>
      <c r="C106" s="60" t="s">
        <v>421</v>
      </c>
      <c r="D106" s="51">
        <f>SUM(D107)</f>
        <v>200</v>
      </c>
      <c r="E106" s="51">
        <f>SUM(E107)</f>
        <v>0</v>
      </c>
      <c r="F106" s="51">
        <f t="shared" si="5"/>
        <v>200</v>
      </c>
    </row>
    <row r="107" spans="1:6" ht="25.5">
      <c r="A107" s="47" t="s">
        <v>264</v>
      </c>
      <c r="B107" s="50" t="s">
        <v>108</v>
      </c>
      <c r="C107" s="60" t="s">
        <v>334</v>
      </c>
      <c r="D107" s="51">
        <v>200</v>
      </c>
      <c r="E107" s="58">
        <v>0</v>
      </c>
      <c r="F107" s="51">
        <f t="shared" si="5"/>
        <v>200</v>
      </c>
    </row>
    <row r="108" spans="1:6" ht="55.5" customHeight="1">
      <c r="A108" s="47" t="s">
        <v>495</v>
      </c>
      <c r="B108" s="50" t="s">
        <v>108</v>
      </c>
      <c r="C108" s="71" t="s">
        <v>371</v>
      </c>
      <c r="D108" s="51">
        <f>SUM(D109+D117+D126)</f>
        <v>38000</v>
      </c>
      <c r="E108" s="51">
        <f>SUM(E109+E117+E126)</f>
        <v>26836</v>
      </c>
      <c r="F108" s="51">
        <f t="shared" si="5"/>
        <v>11164</v>
      </c>
    </row>
    <row r="109" spans="1:6" ht="65.25" customHeight="1">
      <c r="A109" s="47" t="s">
        <v>496</v>
      </c>
      <c r="B109" s="50" t="s">
        <v>108</v>
      </c>
      <c r="C109" s="60" t="s">
        <v>268</v>
      </c>
      <c r="D109" s="51">
        <f>SUM(D110+D116)</f>
        <v>10100</v>
      </c>
      <c r="E109" s="58">
        <f>SUM(E110+E116)</f>
        <v>7236</v>
      </c>
      <c r="F109" s="51">
        <f t="shared" si="5"/>
        <v>2864</v>
      </c>
    </row>
    <row r="110" spans="1:6" ht="78.75" customHeight="1">
      <c r="A110" s="47" t="s">
        <v>497</v>
      </c>
      <c r="B110" s="50" t="s">
        <v>108</v>
      </c>
      <c r="C110" s="60" t="s">
        <v>288</v>
      </c>
      <c r="D110" s="51">
        <f>SUM(D113)</f>
        <v>3800</v>
      </c>
      <c r="E110" s="58">
        <f>SUM(E113)</f>
        <v>3750</v>
      </c>
      <c r="F110" s="51">
        <f t="shared" si="5"/>
        <v>50</v>
      </c>
    </row>
    <row r="111" spans="1:6" ht="12.75">
      <c r="A111" s="47" t="s">
        <v>402</v>
      </c>
      <c r="B111" s="50" t="s">
        <v>108</v>
      </c>
      <c r="C111" s="60" t="s">
        <v>430</v>
      </c>
      <c r="D111" s="51">
        <f>SUM(D112)</f>
        <v>3800</v>
      </c>
      <c r="E111" s="51">
        <f>SUM(E112)</f>
        <v>3750</v>
      </c>
      <c r="F111" s="51">
        <f t="shared" si="5"/>
        <v>50</v>
      </c>
    </row>
    <row r="112" spans="1:6" ht="12.75">
      <c r="A112" s="47" t="s">
        <v>403</v>
      </c>
      <c r="B112" s="50" t="s">
        <v>108</v>
      </c>
      <c r="C112" s="60" t="s">
        <v>431</v>
      </c>
      <c r="D112" s="51">
        <f>SUM(D113)</f>
        <v>3800</v>
      </c>
      <c r="E112" s="51">
        <f>SUM(E113)</f>
        <v>3750</v>
      </c>
      <c r="F112" s="51">
        <f t="shared" si="5"/>
        <v>50</v>
      </c>
    </row>
    <row r="113" spans="1:6" ht="12.75">
      <c r="A113" s="47" t="s">
        <v>242</v>
      </c>
      <c r="B113" s="50" t="s">
        <v>108</v>
      </c>
      <c r="C113" s="60" t="s">
        <v>289</v>
      </c>
      <c r="D113" s="51">
        <v>3800</v>
      </c>
      <c r="E113" s="58">
        <v>3750</v>
      </c>
      <c r="F113" s="51">
        <f t="shared" si="5"/>
        <v>50</v>
      </c>
    </row>
    <row r="114" spans="1:6" ht="12.75">
      <c r="A114" s="47" t="s">
        <v>402</v>
      </c>
      <c r="B114" s="50" t="s">
        <v>108</v>
      </c>
      <c r="C114" s="60" t="s">
        <v>432</v>
      </c>
      <c r="D114" s="51">
        <f>SUM(D115)</f>
        <v>6300</v>
      </c>
      <c r="E114" s="51">
        <f>SUM(E115)</f>
        <v>3486</v>
      </c>
      <c r="F114" s="51">
        <f t="shared" si="5"/>
        <v>2814</v>
      </c>
    </row>
    <row r="115" spans="1:6" ht="12.75">
      <c r="A115" s="47" t="s">
        <v>403</v>
      </c>
      <c r="B115" s="50" t="s">
        <v>108</v>
      </c>
      <c r="C115" s="60" t="s">
        <v>433</v>
      </c>
      <c r="D115" s="51">
        <f>SUM(D116)</f>
        <v>6300</v>
      </c>
      <c r="E115" s="51">
        <f>SUM(E116)</f>
        <v>3486</v>
      </c>
      <c r="F115" s="51">
        <f t="shared" si="5"/>
        <v>2814</v>
      </c>
    </row>
    <row r="116" spans="1:6" ht="25.5">
      <c r="A116" s="47" t="s">
        <v>276</v>
      </c>
      <c r="B116" s="50" t="s">
        <v>108</v>
      </c>
      <c r="C116" s="60" t="s">
        <v>290</v>
      </c>
      <c r="D116" s="51">
        <v>6300</v>
      </c>
      <c r="E116" s="58">
        <v>3486</v>
      </c>
      <c r="F116" s="51">
        <f t="shared" si="5"/>
        <v>2814</v>
      </c>
    </row>
    <row r="117" spans="1:6" ht="79.5" customHeight="1">
      <c r="A117" s="47" t="s">
        <v>498</v>
      </c>
      <c r="B117" s="50" t="s">
        <v>108</v>
      </c>
      <c r="C117" s="60" t="s">
        <v>8</v>
      </c>
      <c r="D117" s="51">
        <f>SUM(D118+D122)</f>
        <v>26900</v>
      </c>
      <c r="E117" s="51">
        <f>SUM(E118+E122)</f>
        <v>19600</v>
      </c>
      <c r="F117" s="51">
        <f t="shared" si="5"/>
        <v>7300</v>
      </c>
    </row>
    <row r="118" spans="1:6" ht="103.5" customHeight="1">
      <c r="A118" s="47" t="s">
        <v>499</v>
      </c>
      <c r="B118" s="50" t="s">
        <v>108</v>
      </c>
      <c r="C118" s="60" t="s">
        <v>291</v>
      </c>
      <c r="D118" s="51">
        <f>SUM(D121)</f>
        <v>6900</v>
      </c>
      <c r="E118" s="58">
        <f>SUM(E121)</f>
        <v>0</v>
      </c>
      <c r="F118" s="51">
        <f t="shared" si="5"/>
        <v>6900</v>
      </c>
    </row>
    <row r="119" spans="1:6" ht="25.5">
      <c r="A119" s="72" t="s">
        <v>392</v>
      </c>
      <c r="B119" s="50" t="s">
        <v>108</v>
      </c>
      <c r="C119" s="60" t="s">
        <v>440</v>
      </c>
      <c r="D119" s="51">
        <f>SUM(D120)</f>
        <v>6900</v>
      </c>
      <c r="E119" s="51">
        <f>SUM(E120)</f>
        <v>0</v>
      </c>
      <c r="F119" s="51">
        <f t="shared" si="5"/>
        <v>6900</v>
      </c>
    </row>
    <row r="120" spans="1:6" ht="25.5">
      <c r="A120" s="72" t="s">
        <v>393</v>
      </c>
      <c r="B120" s="50" t="s">
        <v>108</v>
      </c>
      <c r="C120" s="60" t="s">
        <v>441</v>
      </c>
      <c r="D120" s="51">
        <f>SUM(D121)</f>
        <v>6900</v>
      </c>
      <c r="E120" s="51">
        <f>SUM(E121)</f>
        <v>0</v>
      </c>
      <c r="F120" s="51">
        <f t="shared" si="5"/>
        <v>6900</v>
      </c>
    </row>
    <row r="121" spans="1:6" ht="25.5">
      <c r="A121" s="47" t="s">
        <v>264</v>
      </c>
      <c r="B121" s="50" t="s">
        <v>108</v>
      </c>
      <c r="C121" s="60" t="s">
        <v>292</v>
      </c>
      <c r="D121" s="51">
        <v>6900</v>
      </c>
      <c r="E121" s="58">
        <v>0</v>
      </c>
      <c r="F121" s="51">
        <f t="shared" si="5"/>
        <v>6900</v>
      </c>
    </row>
    <row r="122" spans="1:8" ht="117" customHeight="1">
      <c r="A122" s="47" t="s">
        <v>500</v>
      </c>
      <c r="B122" s="50" t="s">
        <v>108</v>
      </c>
      <c r="C122" s="60" t="s">
        <v>335</v>
      </c>
      <c r="D122" s="51">
        <f>SUM(D125)</f>
        <v>20000</v>
      </c>
      <c r="E122" s="58">
        <f>SUM(E125)</f>
        <v>19600</v>
      </c>
      <c r="F122" s="51">
        <f t="shared" si="5"/>
        <v>400</v>
      </c>
      <c r="H122" s="47"/>
    </row>
    <row r="123" spans="1:8" ht="25.5">
      <c r="A123" s="72" t="s">
        <v>392</v>
      </c>
      <c r="B123" s="50" t="s">
        <v>108</v>
      </c>
      <c r="C123" s="60" t="s">
        <v>438</v>
      </c>
      <c r="D123" s="51">
        <f>SUM(D124)</f>
        <v>20000</v>
      </c>
      <c r="E123" s="51">
        <f>SUM(E124)</f>
        <v>19600</v>
      </c>
      <c r="F123" s="51">
        <f t="shared" si="5"/>
        <v>400</v>
      </c>
      <c r="H123" s="73"/>
    </row>
    <row r="124" spans="1:8" ht="25.5">
      <c r="A124" s="72" t="s">
        <v>393</v>
      </c>
      <c r="B124" s="50" t="s">
        <v>108</v>
      </c>
      <c r="C124" s="60" t="s">
        <v>439</v>
      </c>
      <c r="D124" s="51">
        <f>SUM(D125)</f>
        <v>20000</v>
      </c>
      <c r="E124" s="51">
        <f>SUM(E125)</f>
        <v>19600</v>
      </c>
      <c r="F124" s="51">
        <f t="shared" si="5"/>
        <v>400</v>
      </c>
      <c r="H124" s="73"/>
    </row>
    <row r="125" spans="1:6" ht="25.5">
      <c r="A125" s="47" t="s">
        <v>264</v>
      </c>
      <c r="B125" s="50" t="s">
        <v>108</v>
      </c>
      <c r="C125" s="60" t="s">
        <v>336</v>
      </c>
      <c r="D125" s="51">
        <v>20000</v>
      </c>
      <c r="E125" s="58">
        <v>19600</v>
      </c>
      <c r="F125" s="51">
        <f t="shared" si="5"/>
        <v>400</v>
      </c>
    </row>
    <row r="126" spans="1:6" ht="65.25" customHeight="1">
      <c r="A126" s="47" t="s">
        <v>501</v>
      </c>
      <c r="B126" s="50" t="s">
        <v>108</v>
      </c>
      <c r="C126" s="60" t="s">
        <v>69</v>
      </c>
      <c r="D126" s="51">
        <f>SUM(D127)</f>
        <v>1000</v>
      </c>
      <c r="E126" s="58">
        <f>SUM(E127)</f>
        <v>0</v>
      </c>
      <c r="F126" s="51">
        <f aca="true" t="shared" si="6" ref="F126:F138">SUM(D126-E126)</f>
        <v>1000</v>
      </c>
    </row>
    <row r="127" spans="1:6" ht="89.25">
      <c r="A127" s="47" t="s">
        <v>502</v>
      </c>
      <c r="B127" s="50" t="s">
        <v>108</v>
      </c>
      <c r="C127" s="60" t="s">
        <v>293</v>
      </c>
      <c r="D127" s="51">
        <f>SUM(D130)</f>
        <v>1000</v>
      </c>
      <c r="E127" s="58">
        <f>SUM(E130)</f>
        <v>0</v>
      </c>
      <c r="F127" s="51">
        <f t="shared" si="6"/>
        <v>1000</v>
      </c>
    </row>
    <row r="128" spans="1:6" ht="25.5">
      <c r="A128" s="72" t="s">
        <v>392</v>
      </c>
      <c r="B128" s="50" t="s">
        <v>108</v>
      </c>
      <c r="C128" s="60" t="s">
        <v>436</v>
      </c>
      <c r="D128" s="51">
        <f>SUM(D129)</f>
        <v>1000</v>
      </c>
      <c r="E128" s="51">
        <f>SUM(E129)</f>
        <v>0</v>
      </c>
      <c r="F128" s="51">
        <f t="shared" si="6"/>
        <v>1000</v>
      </c>
    </row>
    <row r="129" spans="1:6" ht="25.5">
      <c r="A129" s="72" t="s">
        <v>393</v>
      </c>
      <c r="B129" s="50" t="s">
        <v>108</v>
      </c>
      <c r="C129" s="60" t="s">
        <v>437</v>
      </c>
      <c r="D129" s="51">
        <f>SUM(D130)</f>
        <v>1000</v>
      </c>
      <c r="E129" s="51">
        <f>SUM(E130)</f>
        <v>0</v>
      </c>
      <c r="F129" s="51">
        <f t="shared" si="6"/>
        <v>1000</v>
      </c>
    </row>
    <row r="130" spans="1:6" ht="25.5">
      <c r="A130" s="47" t="s">
        <v>264</v>
      </c>
      <c r="B130" s="50" t="s">
        <v>108</v>
      </c>
      <c r="C130" s="60" t="s">
        <v>294</v>
      </c>
      <c r="D130" s="51">
        <v>1000</v>
      </c>
      <c r="E130" s="58">
        <v>0</v>
      </c>
      <c r="F130" s="51">
        <f t="shared" si="6"/>
        <v>1000</v>
      </c>
    </row>
    <row r="131" spans="1:6" ht="12.75">
      <c r="A131" s="49" t="s">
        <v>104</v>
      </c>
      <c r="B131" s="50" t="s">
        <v>108</v>
      </c>
      <c r="C131" s="60" t="s">
        <v>68</v>
      </c>
      <c r="D131" s="51">
        <f aca="true" t="shared" si="7" ref="D131:E134">SUM(D132)</f>
        <v>64200</v>
      </c>
      <c r="E131" s="51">
        <f t="shared" si="7"/>
        <v>64171.56</v>
      </c>
      <c r="F131" s="51">
        <f t="shared" si="6"/>
        <v>28.44000000000233</v>
      </c>
    </row>
    <row r="132" spans="1:6" ht="12.75">
      <c r="A132" s="47" t="s">
        <v>185</v>
      </c>
      <c r="B132" s="50" t="s">
        <v>108</v>
      </c>
      <c r="C132" s="60" t="s">
        <v>67</v>
      </c>
      <c r="D132" s="51">
        <f>SUM(D134)</f>
        <v>64200</v>
      </c>
      <c r="E132" s="51">
        <f>SUM(E134)</f>
        <v>64171.56</v>
      </c>
      <c r="F132" s="51">
        <f t="shared" si="6"/>
        <v>28.44000000000233</v>
      </c>
    </row>
    <row r="133" spans="1:6" ht="25.5">
      <c r="A133" s="47" t="s">
        <v>361</v>
      </c>
      <c r="B133" s="50" t="s">
        <v>108</v>
      </c>
      <c r="C133" s="60" t="s">
        <v>372</v>
      </c>
      <c r="D133" s="51">
        <f t="shared" si="7"/>
        <v>64200</v>
      </c>
      <c r="E133" s="51">
        <f t="shared" si="7"/>
        <v>64171.56</v>
      </c>
      <c r="F133" s="51">
        <f t="shared" si="6"/>
        <v>28.44000000000233</v>
      </c>
    </row>
    <row r="134" spans="1:6" ht="12.75">
      <c r="A134" s="61" t="s">
        <v>205</v>
      </c>
      <c r="B134" s="50" t="s">
        <v>108</v>
      </c>
      <c r="C134" s="60" t="s">
        <v>340</v>
      </c>
      <c r="D134" s="51">
        <f t="shared" si="7"/>
        <v>64200</v>
      </c>
      <c r="E134" s="51">
        <f t="shared" si="7"/>
        <v>64171.56</v>
      </c>
      <c r="F134" s="51">
        <f t="shared" si="6"/>
        <v>28.44000000000233</v>
      </c>
    </row>
    <row r="135" spans="1:6" ht="78" customHeight="1">
      <c r="A135" s="47" t="s">
        <v>339</v>
      </c>
      <c r="B135" s="50" t="s">
        <v>108</v>
      </c>
      <c r="C135" s="60" t="s">
        <v>338</v>
      </c>
      <c r="D135" s="51">
        <f>SUM(D138)</f>
        <v>64200</v>
      </c>
      <c r="E135" s="51">
        <f>SUM(E138)</f>
        <v>64171.56</v>
      </c>
      <c r="F135" s="51">
        <f t="shared" si="6"/>
        <v>28.44000000000233</v>
      </c>
    </row>
    <row r="136" spans="1:6" ht="30" customHeight="1">
      <c r="A136" s="72" t="s">
        <v>392</v>
      </c>
      <c r="B136" s="50" t="s">
        <v>108</v>
      </c>
      <c r="C136" s="60" t="s">
        <v>434</v>
      </c>
      <c r="D136" s="51">
        <f>SUM(D137)</f>
        <v>64200</v>
      </c>
      <c r="E136" s="51">
        <f>SUM(E137)</f>
        <v>64171.56</v>
      </c>
      <c r="F136" s="51">
        <f t="shared" si="6"/>
        <v>28.44000000000233</v>
      </c>
    </row>
    <row r="137" spans="1:6" ht="30" customHeight="1">
      <c r="A137" s="72" t="s">
        <v>393</v>
      </c>
      <c r="B137" s="50" t="s">
        <v>108</v>
      </c>
      <c r="C137" s="60" t="s">
        <v>435</v>
      </c>
      <c r="D137" s="51">
        <f>SUM(D138)</f>
        <v>64200</v>
      </c>
      <c r="E137" s="51">
        <f>SUM(E138)</f>
        <v>64171.56</v>
      </c>
      <c r="F137" s="51">
        <f t="shared" si="6"/>
        <v>28.44000000000233</v>
      </c>
    </row>
    <row r="138" spans="1:6" ht="25.5">
      <c r="A138" s="47" t="s">
        <v>264</v>
      </c>
      <c r="B138" s="50" t="s">
        <v>108</v>
      </c>
      <c r="C138" s="60" t="s">
        <v>337</v>
      </c>
      <c r="D138" s="51">
        <v>64200</v>
      </c>
      <c r="E138" s="58">
        <v>64171.56</v>
      </c>
      <c r="F138" s="51">
        <f t="shared" si="6"/>
        <v>28.44000000000233</v>
      </c>
    </row>
    <row r="139" spans="1:6" ht="12.75">
      <c r="A139" s="49" t="s">
        <v>100</v>
      </c>
      <c r="B139" s="50" t="s">
        <v>108</v>
      </c>
      <c r="C139" s="60" t="s">
        <v>98</v>
      </c>
      <c r="D139" s="51">
        <f>SUM(D140+D154)</f>
        <v>2493800</v>
      </c>
      <c r="E139" s="58">
        <f>SUM(E140+E154)</f>
        <v>1859537.3599999999</v>
      </c>
      <c r="F139" s="51">
        <f aca="true" t="shared" si="8" ref="F139:F153">SUM(D139-E139)</f>
        <v>634262.6400000001</v>
      </c>
    </row>
    <row r="140" spans="1:6" ht="12.75">
      <c r="A140" s="49" t="s">
        <v>105</v>
      </c>
      <c r="B140" s="50" t="s">
        <v>108</v>
      </c>
      <c r="C140" s="60" t="s">
        <v>66</v>
      </c>
      <c r="D140" s="51">
        <f>SUM(D142)</f>
        <v>102900</v>
      </c>
      <c r="E140" s="51">
        <f>SUM(E142)</f>
        <v>74510.82</v>
      </c>
      <c r="F140" s="51">
        <f t="shared" si="8"/>
        <v>28389.179999999993</v>
      </c>
    </row>
    <row r="141" spans="1:6" ht="38.25">
      <c r="A141" s="49" t="s">
        <v>373</v>
      </c>
      <c r="B141" s="50" t="s">
        <v>108</v>
      </c>
      <c r="C141" s="71" t="s">
        <v>374</v>
      </c>
      <c r="D141" s="51">
        <f>SUM(D142)</f>
        <v>102900</v>
      </c>
      <c r="E141" s="51">
        <f>SUM(E142)</f>
        <v>74510.82</v>
      </c>
      <c r="F141" s="51">
        <f t="shared" si="8"/>
        <v>28389.179999999993</v>
      </c>
    </row>
    <row r="142" spans="1:6" ht="63.75">
      <c r="A142" s="47" t="s">
        <v>302</v>
      </c>
      <c r="B142" s="50" t="s">
        <v>108</v>
      </c>
      <c r="C142" s="60" t="s">
        <v>65</v>
      </c>
      <c r="D142" s="51">
        <f>SUM(D143+D150)</f>
        <v>102900</v>
      </c>
      <c r="E142" s="51">
        <f>SUM(E143+E150)</f>
        <v>74510.82</v>
      </c>
      <c r="F142" s="51">
        <f t="shared" si="8"/>
        <v>28389.179999999993</v>
      </c>
    </row>
    <row r="143" spans="1:6" ht="76.5">
      <c r="A143" s="61" t="s">
        <v>295</v>
      </c>
      <c r="B143" s="50">
        <v>200</v>
      </c>
      <c r="C143" s="60" t="s">
        <v>64</v>
      </c>
      <c r="D143" s="51">
        <f>SUM(D146+D149)</f>
        <v>97900</v>
      </c>
      <c r="E143" s="51">
        <f>SUM(E146+E149)</f>
        <v>71275.82</v>
      </c>
      <c r="F143" s="51">
        <f t="shared" si="8"/>
        <v>26624.179999999993</v>
      </c>
    </row>
    <row r="144" spans="1:6" ht="25.5">
      <c r="A144" s="72" t="s">
        <v>392</v>
      </c>
      <c r="B144" s="50" t="s">
        <v>108</v>
      </c>
      <c r="C144" s="60" t="s">
        <v>442</v>
      </c>
      <c r="D144" s="51">
        <f>SUM(D145)</f>
        <v>80000</v>
      </c>
      <c r="E144" s="51">
        <f>SUM(E145)</f>
        <v>53546.82</v>
      </c>
      <c r="F144" s="51">
        <f t="shared" si="8"/>
        <v>26453.18</v>
      </c>
    </row>
    <row r="145" spans="1:6" ht="25.5">
      <c r="A145" s="72" t="s">
        <v>393</v>
      </c>
      <c r="B145" s="50" t="s">
        <v>108</v>
      </c>
      <c r="C145" s="60" t="s">
        <v>443</v>
      </c>
      <c r="D145" s="51">
        <f>SUM(D146)</f>
        <v>80000</v>
      </c>
      <c r="E145" s="51">
        <f>SUM(E146)</f>
        <v>53546.82</v>
      </c>
      <c r="F145" s="51">
        <f t="shared" si="8"/>
        <v>26453.18</v>
      </c>
    </row>
    <row r="146" spans="1:6" ht="31.5" customHeight="1">
      <c r="A146" s="47" t="s">
        <v>264</v>
      </c>
      <c r="B146" s="50" t="s">
        <v>108</v>
      </c>
      <c r="C146" s="60" t="s">
        <v>63</v>
      </c>
      <c r="D146" s="51">
        <v>80000</v>
      </c>
      <c r="E146" s="51">
        <v>53546.82</v>
      </c>
      <c r="F146" s="51">
        <f t="shared" si="8"/>
        <v>26453.18</v>
      </c>
    </row>
    <row r="147" spans="1:6" ht="21.75" customHeight="1">
      <c r="A147" s="47" t="s">
        <v>402</v>
      </c>
      <c r="B147" s="50" t="s">
        <v>108</v>
      </c>
      <c r="C147" s="60" t="s">
        <v>446</v>
      </c>
      <c r="D147" s="51">
        <f>SUM(D148)</f>
        <v>17900</v>
      </c>
      <c r="E147" s="51">
        <f>SUM(E148)</f>
        <v>17729</v>
      </c>
      <c r="F147" s="51">
        <f t="shared" si="8"/>
        <v>171</v>
      </c>
    </row>
    <row r="148" spans="1:6" ht="19.5" customHeight="1">
      <c r="A148" s="47" t="s">
        <v>403</v>
      </c>
      <c r="B148" s="50" t="s">
        <v>108</v>
      </c>
      <c r="C148" s="60" t="s">
        <v>447</v>
      </c>
      <c r="D148" s="51">
        <f>SUM(D149)</f>
        <v>17900</v>
      </c>
      <c r="E148" s="51">
        <f>SUM(E149)</f>
        <v>17729</v>
      </c>
      <c r="F148" s="51">
        <f t="shared" si="8"/>
        <v>171</v>
      </c>
    </row>
    <row r="149" spans="1:6" ht="24" customHeight="1">
      <c r="A149" s="61" t="s">
        <v>242</v>
      </c>
      <c r="B149" s="50" t="s">
        <v>108</v>
      </c>
      <c r="C149" s="60" t="s">
        <v>304</v>
      </c>
      <c r="D149" s="51">
        <v>17900</v>
      </c>
      <c r="E149" s="51">
        <v>17729</v>
      </c>
      <c r="F149" s="51">
        <f t="shared" si="8"/>
        <v>171</v>
      </c>
    </row>
    <row r="150" spans="1:6" ht="76.5">
      <c r="A150" s="61" t="s">
        <v>296</v>
      </c>
      <c r="B150" s="50">
        <v>200</v>
      </c>
      <c r="C150" s="60" t="s">
        <v>316</v>
      </c>
      <c r="D150" s="51">
        <f>SUM(D153)</f>
        <v>5000</v>
      </c>
      <c r="E150" s="51">
        <f>SUM(E153)</f>
        <v>3235</v>
      </c>
      <c r="F150" s="51">
        <f t="shared" si="8"/>
        <v>1765</v>
      </c>
    </row>
    <row r="151" spans="1:6" ht="12.75">
      <c r="A151" s="47" t="s">
        <v>402</v>
      </c>
      <c r="B151" s="50">
        <v>200</v>
      </c>
      <c r="C151" s="60" t="s">
        <v>444</v>
      </c>
      <c r="D151" s="51">
        <f>SUM(D152)</f>
        <v>5000</v>
      </c>
      <c r="E151" s="51">
        <f>SUM(E152)</f>
        <v>3235</v>
      </c>
      <c r="F151" s="51">
        <f t="shared" si="8"/>
        <v>1765</v>
      </c>
    </row>
    <row r="152" spans="1:6" ht="12.75">
      <c r="A152" s="47" t="s">
        <v>403</v>
      </c>
      <c r="B152" s="50">
        <v>200</v>
      </c>
      <c r="C152" s="60" t="s">
        <v>445</v>
      </c>
      <c r="D152" s="51">
        <f>SUM(D153)</f>
        <v>5000</v>
      </c>
      <c r="E152" s="51">
        <f>SUM(E153)</f>
        <v>3235</v>
      </c>
      <c r="F152" s="51">
        <f t="shared" si="8"/>
        <v>1765</v>
      </c>
    </row>
    <row r="153" spans="1:6" ht="25.5">
      <c r="A153" s="47" t="s">
        <v>184</v>
      </c>
      <c r="B153" s="50">
        <v>200</v>
      </c>
      <c r="C153" s="60" t="s">
        <v>62</v>
      </c>
      <c r="D153" s="51">
        <v>5000</v>
      </c>
      <c r="E153" s="51">
        <v>3235</v>
      </c>
      <c r="F153" s="51">
        <f t="shared" si="8"/>
        <v>1765</v>
      </c>
    </row>
    <row r="154" spans="1:6" ht="12.75">
      <c r="A154" s="47" t="s">
        <v>74</v>
      </c>
      <c r="B154" s="50" t="s">
        <v>108</v>
      </c>
      <c r="C154" s="60" t="s">
        <v>122</v>
      </c>
      <c r="D154" s="51">
        <f>SUM(D156+D176+D181)</f>
        <v>2390900</v>
      </c>
      <c r="E154" s="51">
        <f>SUM(E156+E176+E181)</f>
        <v>1785026.5399999998</v>
      </c>
      <c r="F154" s="51">
        <f aca="true" t="shared" si="9" ref="F154:F175">SUM(D154-E154)</f>
        <v>605873.4600000002</v>
      </c>
    </row>
    <row r="155" spans="1:6" ht="38.25">
      <c r="A155" s="47" t="s">
        <v>373</v>
      </c>
      <c r="B155" s="50" t="s">
        <v>108</v>
      </c>
      <c r="C155" s="71" t="s">
        <v>375</v>
      </c>
      <c r="D155" s="51">
        <f>SUM(D157+D164+D168+D172+D176)</f>
        <v>2360900</v>
      </c>
      <c r="E155" s="51">
        <f>SUM(E157+E164+E168+E172+E176)</f>
        <v>1785026.5399999998</v>
      </c>
      <c r="F155" s="51">
        <f>SUM(D155-E155)</f>
        <v>575873.4600000002</v>
      </c>
    </row>
    <row r="156" spans="1:6" ht="63.75">
      <c r="A156" s="47" t="s">
        <v>303</v>
      </c>
      <c r="B156" s="50" t="s">
        <v>108</v>
      </c>
      <c r="C156" s="60" t="s">
        <v>121</v>
      </c>
      <c r="D156" s="51">
        <f>SUM(D157+D164+D168+D172)</f>
        <v>2336900</v>
      </c>
      <c r="E156" s="51">
        <f>SUM(E157+E164+E168+E172)</f>
        <v>1766857.5399999998</v>
      </c>
      <c r="F156" s="51">
        <f t="shared" si="9"/>
        <v>570042.4600000002</v>
      </c>
    </row>
    <row r="157" spans="1:6" ht="76.5">
      <c r="A157" s="61" t="s">
        <v>297</v>
      </c>
      <c r="B157" s="50" t="s">
        <v>108</v>
      </c>
      <c r="C157" s="60" t="s">
        <v>120</v>
      </c>
      <c r="D157" s="51">
        <f>SUM(D160+D163)</f>
        <v>1968400</v>
      </c>
      <c r="E157" s="58">
        <f>SUM(E160+E163)</f>
        <v>1575652.0999999999</v>
      </c>
      <c r="F157" s="51">
        <f t="shared" si="9"/>
        <v>392747.90000000014</v>
      </c>
    </row>
    <row r="158" spans="1:6" ht="25.5">
      <c r="A158" s="72" t="s">
        <v>392</v>
      </c>
      <c r="B158" s="50" t="s">
        <v>108</v>
      </c>
      <c r="C158" s="60" t="s">
        <v>454</v>
      </c>
      <c r="D158" s="51">
        <f>SUM(D159)</f>
        <v>1958400</v>
      </c>
      <c r="E158" s="51">
        <f>SUM(E159)</f>
        <v>1572484.93</v>
      </c>
      <c r="F158" s="51">
        <f t="shared" si="9"/>
        <v>385915.07000000007</v>
      </c>
    </row>
    <row r="159" spans="1:6" ht="25.5">
      <c r="A159" s="72" t="s">
        <v>393</v>
      </c>
      <c r="B159" s="50" t="s">
        <v>108</v>
      </c>
      <c r="C159" s="60" t="s">
        <v>455</v>
      </c>
      <c r="D159" s="51">
        <f>SUM(D160)</f>
        <v>1958400</v>
      </c>
      <c r="E159" s="51">
        <f>SUM(E160)</f>
        <v>1572484.93</v>
      </c>
      <c r="F159" s="51">
        <f t="shared" si="9"/>
        <v>385915.07000000007</v>
      </c>
    </row>
    <row r="160" spans="1:6" ht="25.5">
      <c r="A160" s="47" t="s">
        <v>264</v>
      </c>
      <c r="B160" s="50" t="s">
        <v>108</v>
      </c>
      <c r="C160" s="60" t="s">
        <v>119</v>
      </c>
      <c r="D160" s="51">
        <v>1958400</v>
      </c>
      <c r="E160" s="58">
        <v>1572484.93</v>
      </c>
      <c r="F160" s="51">
        <f t="shared" si="9"/>
        <v>385915.07000000007</v>
      </c>
    </row>
    <row r="161" spans="1:6" ht="12.75">
      <c r="A161" s="47" t="s">
        <v>402</v>
      </c>
      <c r="B161" s="50" t="s">
        <v>108</v>
      </c>
      <c r="C161" s="60" t="s">
        <v>458</v>
      </c>
      <c r="D161" s="51">
        <f>SUM(D162)</f>
        <v>10000</v>
      </c>
      <c r="E161" s="51">
        <f>SUM(E162)</f>
        <v>3167.17</v>
      </c>
      <c r="F161" s="51">
        <f t="shared" si="9"/>
        <v>6832.83</v>
      </c>
    </row>
    <row r="162" spans="1:6" ht="12.75">
      <c r="A162" s="47" t="s">
        <v>403</v>
      </c>
      <c r="B162" s="50" t="s">
        <v>108</v>
      </c>
      <c r="C162" s="60" t="s">
        <v>459</v>
      </c>
      <c r="D162" s="51">
        <f>SUM(D163)</f>
        <v>10000</v>
      </c>
      <c r="E162" s="51">
        <f>SUM(E163)</f>
        <v>3167.17</v>
      </c>
      <c r="F162" s="51">
        <f t="shared" si="9"/>
        <v>6832.83</v>
      </c>
    </row>
    <row r="163" spans="1:6" ht="12.75">
      <c r="A163" s="47" t="s">
        <v>251</v>
      </c>
      <c r="B163" s="50" t="s">
        <v>108</v>
      </c>
      <c r="C163" s="60" t="s">
        <v>357</v>
      </c>
      <c r="D163" s="51">
        <v>10000</v>
      </c>
      <c r="E163" s="58">
        <v>3167.17</v>
      </c>
      <c r="F163" s="51">
        <f>SUM(D163-E163)</f>
        <v>6832.83</v>
      </c>
    </row>
    <row r="164" spans="1:6" ht="76.5">
      <c r="A164" s="61" t="s">
        <v>298</v>
      </c>
      <c r="B164" s="50" t="s">
        <v>108</v>
      </c>
      <c r="C164" s="60" t="s">
        <v>317</v>
      </c>
      <c r="D164" s="51">
        <f>SUM(D167)</f>
        <v>13500</v>
      </c>
      <c r="E164" s="51">
        <f>SUM(E167)</f>
        <v>5501.16</v>
      </c>
      <c r="F164" s="51">
        <f t="shared" si="9"/>
        <v>7998.84</v>
      </c>
    </row>
    <row r="165" spans="1:6" ht="25.5">
      <c r="A165" s="72" t="s">
        <v>392</v>
      </c>
      <c r="B165" s="50" t="s">
        <v>108</v>
      </c>
      <c r="C165" s="60" t="s">
        <v>452</v>
      </c>
      <c r="D165" s="51">
        <f>SUM(D166)</f>
        <v>13500</v>
      </c>
      <c r="E165" s="51">
        <f>SUM(E166)</f>
        <v>5501.16</v>
      </c>
      <c r="F165" s="51">
        <f t="shared" si="9"/>
        <v>7998.84</v>
      </c>
    </row>
    <row r="166" spans="1:6" ht="25.5">
      <c r="A166" s="72" t="s">
        <v>393</v>
      </c>
      <c r="B166" s="50" t="s">
        <v>108</v>
      </c>
      <c r="C166" s="60" t="s">
        <v>453</v>
      </c>
      <c r="D166" s="51">
        <f>SUM(D167)</f>
        <v>13500</v>
      </c>
      <c r="E166" s="51">
        <f>SUM(E167)</f>
        <v>5501.16</v>
      </c>
      <c r="F166" s="51">
        <f t="shared" si="9"/>
        <v>7998.84</v>
      </c>
    </row>
    <row r="167" spans="1:6" ht="25.5">
      <c r="A167" s="47" t="s">
        <v>264</v>
      </c>
      <c r="B167" s="50" t="s">
        <v>108</v>
      </c>
      <c r="C167" s="60" t="s">
        <v>118</v>
      </c>
      <c r="D167" s="51">
        <v>13500</v>
      </c>
      <c r="E167" s="51">
        <v>5501.16</v>
      </c>
      <c r="F167" s="51">
        <f t="shared" si="9"/>
        <v>7998.84</v>
      </c>
    </row>
    <row r="168" spans="1:6" ht="89.25">
      <c r="A168" s="61" t="s">
        <v>299</v>
      </c>
      <c r="B168" s="50" t="s">
        <v>108</v>
      </c>
      <c r="C168" s="60" t="s">
        <v>117</v>
      </c>
      <c r="D168" s="51">
        <f>SUM(D171)</f>
        <v>50000</v>
      </c>
      <c r="E168" s="51">
        <f>SUM(E171)</f>
        <v>26476.27</v>
      </c>
      <c r="F168" s="51">
        <f t="shared" si="9"/>
        <v>23523.73</v>
      </c>
    </row>
    <row r="169" spans="1:6" ht="25.5">
      <c r="A169" s="72" t="s">
        <v>392</v>
      </c>
      <c r="B169" s="50" t="s">
        <v>108</v>
      </c>
      <c r="C169" s="60" t="s">
        <v>450</v>
      </c>
      <c r="D169" s="51">
        <f>SUM(D170)</f>
        <v>50000</v>
      </c>
      <c r="E169" s="51">
        <f>SUM(E170)</f>
        <v>26476.27</v>
      </c>
      <c r="F169" s="51">
        <f t="shared" si="9"/>
        <v>23523.73</v>
      </c>
    </row>
    <row r="170" spans="1:6" ht="25.5">
      <c r="A170" s="72" t="s">
        <v>393</v>
      </c>
      <c r="B170" s="50" t="s">
        <v>108</v>
      </c>
      <c r="C170" s="60" t="s">
        <v>451</v>
      </c>
      <c r="D170" s="51">
        <f>SUM(D171)</f>
        <v>50000</v>
      </c>
      <c r="E170" s="51">
        <f>SUM(E171)</f>
        <v>26476.27</v>
      </c>
      <c r="F170" s="51">
        <f t="shared" si="9"/>
        <v>23523.73</v>
      </c>
    </row>
    <row r="171" spans="1:6" ht="25.5">
      <c r="A171" s="47" t="s">
        <v>264</v>
      </c>
      <c r="B171" s="50" t="s">
        <v>108</v>
      </c>
      <c r="C171" s="60" t="s">
        <v>116</v>
      </c>
      <c r="D171" s="51">
        <v>50000</v>
      </c>
      <c r="E171" s="51">
        <v>26476.27</v>
      </c>
      <c r="F171" s="51">
        <f t="shared" si="9"/>
        <v>23523.73</v>
      </c>
    </row>
    <row r="172" spans="1:6" ht="76.5">
      <c r="A172" s="61" t="s">
        <v>300</v>
      </c>
      <c r="B172" s="50" t="s">
        <v>108</v>
      </c>
      <c r="C172" s="60" t="s">
        <v>115</v>
      </c>
      <c r="D172" s="51">
        <f>SUM(D175)</f>
        <v>305000</v>
      </c>
      <c r="E172" s="51">
        <f>SUM(E175)</f>
        <v>159228.01</v>
      </c>
      <c r="F172" s="51">
        <f t="shared" si="9"/>
        <v>145771.99</v>
      </c>
    </row>
    <row r="173" spans="1:6" ht="25.5">
      <c r="A173" s="72" t="s">
        <v>392</v>
      </c>
      <c r="B173" s="50" t="s">
        <v>108</v>
      </c>
      <c r="C173" s="60" t="s">
        <v>448</v>
      </c>
      <c r="D173" s="51">
        <f>SUM(D174)</f>
        <v>305000</v>
      </c>
      <c r="E173" s="51">
        <f>SUM(E174)</f>
        <v>159228.01</v>
      </c>
      <c r="F173" s="51">
        <f t="shared" si="9"/>
        <v>145771.99</v>
      </c>
    </row>
    <row r="174" spans="1:6" ht="25.5">
      <c r="A174" s="72" t="s">
        <v>393</v>
      </c>
      <c r="B174" s="50" t="s">
        <v>108</v>
      </c>
      <c r="C174" s="60" t="s">
        <v>449</v>
      </c>
      <c r="D174" s="51">
        <f>SUM(D175)</f>
        <v>305000</v>
      </c>
      <c r="E174" s="51">
        <f>SUM(E175)</f>
        <v>159228.01</v>
      </c>
      <c r="F174" s="51">
        <f t="shared" si="9"/>
        <v>145771.99</v>
      </c>
    </row>
    <row r="175" spans="1:6" ht="25.5">
      <c r="A175" s="47" t="s">
        <v>264</v>
      </c>
      <c r="B175" s="50" t="s">
        <v>108</v>
      </c>
      <c r="C175" s="60" t="s">
        <v>114</v>
      </c>
      <c r="D175" s="51">
        <v>305000</v>
      </c>
      <c r="E175" s="51">
        <v>159228.01</v>
      </c>
      <c r="F175" s="51">
        <f t="shared" si="9"/>
        <v>145771.99</v>
      </c>
    </row>
    <row r="176" spans="1:6" ht="76.5">
      <c r="A176" s="61" t="s">
        <v>301</v>
      </c>
      <c r="B176" s="50">
        <v>200</v>
      </c>
      <c r="C176" s="60" t="s">
        <v>113</v>
      </c>
      <c r="D176" s="51">
        <f>SUM(D179)</f>
        <v>24000</v>
      </c>
      <c r="E176" s="51">
        <f>SUM(E179)</f>
        <v>18169</v>
      </c>
      <c r="F176" s="51">
        <f aca="true" t="shared" si="10" ref="F176:F185">SUM(D176-E176)</f>
        <v>5831</v>
      </c>
    </row>
    <row r="177" spans="1:6" ht="12.75">
      <c r="A177" s="47" t="s">
        <v>402</v>
      </c>
      <c r="B177" s="50">
        <v>200</v>
      </c>
      <c r="C177" s="60" t="s">
        <v>456</v>
      </c>
      <c r="D177" s="51">
        <f>SUM(D178)</f>
        <v>24000</v>
      </c>
      <c r="E177" s="51">
        <f>SUM(E178)</f>
        <v>18169</v>
      </c>
      <c r="F177" s="51">
        <f t="shared" si="10"/>
        <v>5831</v>
      </c>
    </row>
    <row r="178" spans="1:6" ht="12.75">
      <c r="A178" s="47" t="s">
        <v>403</v>
      </c>
      <c r="B178" s="50">
        <v>200</v>
      </c>
      <c r="C178" s="60" t="s">
        <v>457</v>
      </c>
      <c r="D178" s="51">
        <f>SUM(D179)</f>
        <v>24000</v>
      </c>
      <c r="E178" s="51">
        <f>SUM(E179)</f>
        <v>18169</v>
      </c>
      <c r="F178" s="51">
        <f t="shared" si="10"/>
        <v>5831</v>
      </c>
    </row>
    <row r="179" spans="1:6" ht="25.5">
      <c r="A179" s="47" t="s">
        <v>184</v>
      </c>
      <c r="B179" s="50">
        <v>200</v>
      </c>
      <c r="C179" s="60" t="s">
        <v>112</v>
      </c>
      <c r="D179" s="51">
        <v>24000</v>
      </c>
      <c r="E179" s="51">
        <v>18169</v>
      </c>
      <c r="F179" s="51">
        <f t="shared" si="10"/>
        <v>5831</v>
      </c>
    </row>
    <row r="180" spans="1:6" ht="25.5">
      <c r="A180" s="47" t="s">
        <v>376</v>
      </c>
      <c r="B180" s="50" t="s">
        <v>108</v>
      </c>
      <c r="C180" s="71" t="s">
        <v>377</v>
      </c>
      <c r="D180" s="51">
        <f>SUM(D181)</f>
        <v>30000</v>
      </c>
      <c r="E180" s="51">
        <f>SUM(E181)</f>
        <v>0</v>
      </c>
      <c r="F180" s="51">
        <f t="shared" si="10"/>
        <v>30000</v>
      </c>
    </row>
    <row r="181" spans="1:6" ht="51">
      <c r="A181" s="47" t="s">
        <v>479</v>
      </c>
      <c r="B181" s="50" t="s">
        <v>108</v>
      </c>
      <c r="C181" s="60" t="s">
        <v>111</v>
      </c>
      <c r="D181" s="51">
        <f>SUM(D182)</f>
        <v>30000</v>
      </c>
      <c r="E181" s="51">
        <f>SUM(E182)</f>
        <v>0</v>
      </c>
      <c r="F181" s="51">
        <f t="shared" si="10"/>
        <v>30000</v>
      </c>
    </row>
    <row r="182" spans="1:6" ht="114.75">
      <c r="A182" s="47" t="s">
        <v>480</v>
      </c>
      <c r="B182" s="50" t="s">
        <v>108</v>
      </c>
      <c r="C182" s="60" t="s">
        <v>110</v>
      </c>
      <c r="D182" s="51">
        <f>SUM(D185)</f>
        <v>30000</v>
      </c>
      <c r="E182" s="51">
        <f>SUM(E185)</f>
        <v>0</v>
      </c>
      <c r="F182" s="51">
        <f t="shared" si="10"/>
        <v>30000</v>
      </c>
    </row>
    <row r="183" spans="1:6" ht="25.5">
      <c r="A183" s="72" t="s">
        <v>392</v>
      </c>
      <c r="B183" s="50" t="s">
        <v>108</v>
      </c>
      <c r="C183" s="60" t="s">
        <v>462</v>
      </c>
      <c r="D183" s="51">
        <f>SUM(D184)</f>
        <v>30000</v>
      </c>
      <c r="E183" s="51">
        <f>SUM(E184)</f>
        <v>0</v>
      </c>
      <c r="F183" s="51">
        <f t="shared" si="10"/>
        <v>30000</v>
      </c>
    </row>
    <row r="184" spans="1:6" ht="25.5">
      <c r="A184" s="72" t="s">
        <v>393</v>
      </c>
      <c r="B184" s="50" t="s">
        <v>108</v>
      </c>
      <c r="C184" s="60" t="s">
        <v>463</v>
      </c>
      <c r="D184" s="51">
        <f>SUM(D185)</f>
        <v>30000</v>
      </c>
      <c r="E184" s="51">
        <f>SUM(E185)</f>
        <v>0</v>
      </c>
      <c r="F184" s="51">
        <f t="shared" si="10"/>
        <v>30000</v>
      </c>
    </row>
    <row r="185" spans="1:6" ht="25.5">
      <c r="A185" s="47" t="s">
        <v>264</v>
      </c>
      <c r="B185" s="50" t="s">
        <v>108</v>
      </c>
      <c r="C185" s="60" t="s">
        <v>194</v>
      </c>
      <c r="D185" s="51">
        <v>30000</v>
      </c>
      <c r="E185" s="51">
        <v>0</v>
      </c>
      <c r="F185" s="51">
        <f t="shared" si="10"/>
        <v>30000</v>
      </c>
    </row>
    <row r="186" spans="1:6" ht="12.75">
      <c r="A186" s="47" t="s">
        <v>6</v>
      </c>
      <c r="B186" s="50" t="s">
        <v>108</v>
      </c>
      <c r="C186" s="60" t="s">
        <v>193</v>
      </c>
      <c r="D186" s="51">
        <f>SUM(D187)</f>
        <v>20000</v>
      </c>
      <c r="E186" s="51">
        <f>SUM(E187)</f>
        <v>0</v>
      </c>
      <c r="F186" s="51">
        <f>SUM(F187)</f>
        <v>20000</v>
      </c>
    </row>
    <row r="187" spans="1:6" ht="25.5">
      <c r="A187" s="47" t="s">
        <v>7</v>
      </c>
      <c r="B187" s="50" t="s">
        <v>108</v>
      </c>
      <c r="C187" s="60" t="s">
        <v>192</v>
      </c>
      <c r="D187" s="51">
        <f>SUM(D189)</f>
        <v>20000</v>
      </c>
      <c r="E187" s="51">
        <f>SUM(E189)</f>
        <v>0</v>
      </c>
      <c r="F187" s="51">
        <f>SUM(F189)</f>
        <v>20000</v>
      </c>
    </row>
    <row r="188" spans="1:6" ht="25.5">
      <c r="A188" s="47" t="s">
        <v>358</v>
      </c>
      <c r="B188" s="50" t="s">
        <v>108</v>
      </c>
      <c r="C188" s="71" t="s">
        <v>378</v>
      </c>
      <c r="D188" s="51">
        <f>SUM(D189)</f>
        <v>20000</v>
      </c>
      <c r="E188" s="51">
        <f>SUM(E189)</f>
        <v>0</v>
      </c>
      <c r="F188" s="51">
        <f>SUM(F192)</f>
        <v>20000</v>
      </c>
    </row>
    <row r="189" spans="1:6" ht="45" customHeight="1">
      <c r="A189" s="47" t="s">
        <v>305</v>
      </c>
      <c r="B189" s="50" t="s">
        <v>108</v>
      </c>
      <c r="C189" s="60" t="s">
        <v>191</v>
      </c>
      <c r="D189" s="51">
        <f>SUM(D192)</f>
        <v>20000</v>
      </c>
      <c r="E189" s="51">
        <f>SUM(E192)</f>
        <v>0</v>
      </c>
      <c r="F189" s="51">
        <f>SUM(F192)</f>
        <v>20000</v>
      </c>
    </row>
    <row r="190" spans="1:6" ht="27.75" customHeight="1">
      <c r="A190" s="72" t="s">
        <v>392</v>
      </c>
      <c r="B190" s="50" t="s">
        <v>108</v>
      </c>
      <c r="C190" s="60" t="s">
        <v>460</v>
      </c>
      <c r="D190" s="51">
        <f>SUM(D191)</f>
        <v>20000</v>
      </c>
      <c r="E190" s="51">
        <f>SUM(E191)</f>
        <v>0</v>
      </c>
      <c r="F190" s="51">
        <f aca="true" t="shared" si="11" ref="F190:F196">SUM(D190-E190)</f>
        <v>20000</v>
      </c>
    </row>
    <row r="191" spans="1:6" ht="27.75" customHeight="1">
      <c r="A191" s="72" t="s">
        <v>393</v>
      </c>
      <c r="B191" s="50" t="s">
        <v>108</v>
      </c>
      <c r="C191" s="60" t="s">
        <v>461</v>
      </c>
      <c r="D191" s="51">
        <f>SUM(D192)</f>
        <v>20000</v>
      </c>
      <c r="E191" s="51">
        <f>SUM(E192)</f>
        <v>0</v>
      </c>
      <c r="F191" s="51">
        <f t="shared" si="11"/>
        <v>20000</v>
      </c>
    </row>
    <row r="192" spans="1:6" ht="25.5">
      <c r="A192" s="47" t="s">
        <v>262</v>
      </c>
      <c r="B192" s="50" t="s">
        <v>108</v>
      </c>
      <c r="C192" s="60" t="s">
        <v>190</v>
      </c>
      <c r="D192" s="51">
        <v>20000</v>
      </c>
      <c r="E192" s="51">
        <v>0</v>
      </c>
      <c r="F192" s="51">
        <f t="shared" si="11"/>
        <v>20000</v>
      </c>
    </row>
    <row r="193" spans="1:6" ht="12.75">
      <c r="A193" s="47" t="s">
        <v>78</v>
      </c>
      <c r="B193" s="50" t="s">
        <v>108</v>
      </c>
      <c r="C193" s="60" t="s">
        <v>189</v>
      </c>
      <c r="D193" s="51">
        <f>SUM(D194)</f>
        <v>4537100</v>
      </c>
      <c r="E193" s="51">
        <f>SUM(E194)</f>
        <v>3243885.4999999995</v>
      </c>
      <c r="F193" s="51">
        <f t="shared" si="11"/>
        <v>1293214.5000000005</v>
      </c>
    </row>
    <row r="194" spans="1:6" ht="12.75">
      <c r="A194" s="47" t="s">
        <v>79</v>
      </c>
      <c r="B194" s="50" t="s">
        <v>108</v>
      </c>
      <c r="C194" s="60" t="s">
        <v>188</v>
      </c>
      <c r="D194" s="51">
        <f>SUM(D196)</f>
        <v>4537100</v>
      </c>
      <c r="E194" s="51">
        <f>SUM(E196)</f>
        <v>3243885.4999999995</v>
      </c>
      <c r="F194" s="51">
        <f t="shared" si="11"/>
        <v>1293214.5000000005</v>
      </c>
    </row>
    <row r="195" spans="1:6" ht="12.75">
      <c r="A195" s="47" t="s">
        <v>379</v>
      </c>
      <c r="B195" s="50" t="s">
        <v>108</v>
      </c>
      <c r="C195" s="71" t="s">
        <v>380</v>
      </c>
      <c r="D195" s="51">
        <f>SUM(D196)</f>
        <v>4537100</v>
      </c>
      <c r="E195" s="51">
        <f>SUM(E196)</f>
        <v>3243885.4999999995</v>
      </c>
      <c r="F195" s="51">
        <f t="shared" si="11"/>
        <v>1293214.5000000005</v>
      </c>
    </row>
    <row r="196" spans="1:6" ht="25.5">
      <c r="A196" s="47" t="s">
        <v>306</v>
      </c>
      <c r="B196" s="50" t="s">
        <v>108</v>
      </c>
      <c r="C196" s="60" t="s">
        <v>226</v>
      </c>
      <c r="D196" s="51">
        <f>SUM(D197+D213+D209+D217)</f>
        <v>4537100</v>
      </c>
      <c r="E196" s="51">
        <f>SUM(E197+E213+E209+E217)</f>
        <v>3243885.4999999995</v>
      </c>
      <c r="F196" s="51">
        <f t="shared" si="11"/>
        <v>1293214.5000000005</v>
      </c>
    </row>
    <row r="197" spans="1:6" ht="51">
      <c r="A197" s="47" t="s">
        <v>307</v>
      </c>
      <c r="B197" s="50">
        <v>200</v>
      </c>
      <c r="C197" s="60" t="s">
        <v>227</v>
      </c>
      <c r="D197" s="51">
        <f>SUM(D198+D202+D205)</f>
        <v>3948500</v>
      </c>
      <c r="E197" s="51">
        <f>SUM(E198+E202+E205)</f>
        <v>2841224.4999999995</v>
      </c>
      <c r="F197" s="51">
        <f>SUM(F200:F207)</f>
        <v>2464619.3500000006</v>
      </c>
    </row>
    <row r="198" spans="1:6" ht="69" customHeight="1">
      <c r="A198" s="47" t="s">
        <v>388</v>
      </c>
      <c r="B198" s="50" t="s">
        <v>108</v>
      </c>
      <c r="C198" s="60" t="s">
        <v>465</v>
      </c>
      <c r="D198" s="51">
        <f>SUM(D199)</f>
        <v>1988500</v>
      </c>
      <c r="E198" s="51">
        <f>SUM(E199)</f>
        <v>1561234.41</v>
      </c>
      <c r="F198" s="51">
        <f>SUM(F201:F208)</f>
        <v>2139099.3200000008</v>
      </c>
    </row>
    <row r="199" spans="1:6" ht="18" customHeight="1">
      <c r="A199" s="47" t="s">
        <v>464</v>
      </c>
      <c r="B199" s="50" t="s">
        <v>108</v>
      </c>
      <c r="C199" s="60" t="s">
        <v>466</v>
      </c>
      <c r="D199" s="51">
        <f>SUM(D200:D201)</f>
        <v>1988500</v>
      </c>
      <c r="E199" s="51">
        <f>SUM(E200:E201)</f>
        <v>1561234.41</v>
      </c>
      <c r="F199" s="51">
        <f>SUM(F204:F209)</f>
        <v>690663.8499999999</v>
      </c>
    </row>
    <row r="200" spans="1:6" ht="12.75">
      <c r="A200" s="47" t="s">
        <v>312</v>
      </c>
      <c r="B200" s="50" t="s">
        <v>108</v>
      </c>
      <c r="C200" s="60" t="s">
        <v>224</v>
      </c>
      <c r="D200" s="51">
        <v>1527200</v>
      </c>
      <c r="E200" s="51">
        <v>1199004</v>
      </c>
      <c r="F200" s="51">
        <f aca="true" t="shared" si="12" ref="F200:F236">SUM(D200-E200)</f>
        <v>328196</v>
      </c>
    </row>
    <row r="201" spans="1:6" ht="42.75" customHeight="1">
      <c r="A201" s="47" t="s">
        <v>171</v>
      </c>
      <c r="B201" s="50" t="s">
        <v>108</v>
      </c>
      <c r="C201" s="60" t="s">
        <v>225</v>
      </c>
      <c r="D201" s="51">
        <v>461300</v>
      </c>
      <c r="E201" s="51">
        <v>362230.41</v>
      </c>
      <c r="F201" s="51">
        <f t="shared" si="12"/>
        <v>99069.59000000003</v>
      </c>
    </row>
    <row r="202" spans="1:6" ht="25.5" customHeight="1">
      <c r="A202" s="72" t="s">
        <v>392</v>
      </c>
      <c r="B202" s="50" t="s">
        <v>108</v>
      </c>
      <c r="C202" s="60" t="s">
        <v>467</v>
      </c>
      <c r="D202" s="51">
        <f>SUM(D203)</f>
        <v>1953100</v>
      </c>
      <c r="E202" s="51">
        <f>SUM(E203)</f>
        <v>1277530.06</v>
      </c>
      <c r="F202" s="51">
        <f t="shared" si="12"/>
        <v>675569.94</v>
      </c>
    </row>
    <row r="203" spans="1:6" ht="27" customHeight="1">
      <c r="A203" s="72" t="s">
        <v>393</v>
      </c>
      <c r="B203" s="50" t="s">
        <v>108</v>
      </c>
      <c r="C203" s="60" t="s">
        <v>468</v>
      </c>
      <c r="D203" s="51">
        <f>SUM(D204)</f>
        <v>1953100</v>
      </c>
      <c r="E203" s="51">
        <f>SUM(E204)</f>
        <v>1277530.06</v>
      </c>
      <c r="F203" s="51">
        <f t="shared" si="12"/>
        <v>675569.94</v>
      </c>
    </row>
    <row r="204" spans="1:8" ht="25.5">
      <c r="A204" s="47" t="s">
        <v>262</v>
      </c>
      <c r="B204" s="50" t="s">
        <v>108</v>
      </c>
      <c r="C204" s="60" t="s">
        <v>222</v>
      </c>
      <c r="D204" s="51">
        <v>1953100</v>
      </c>
      <c r="E204" s="51">
        <v>1277530.06</v>
      </c>
      <c r="F204" s="51">
        <f t="shared" si="12"/>
        <v>675569.94</v>
      </c>
      <c r="G204" s="64"/>
      <c r="H204" s="17"/>
    </row>
    <row r="205" spans="1:8" ht="12.75">
      <c r="A205" s="47" t="s">
        <v>402</v>
      </c>
      <c r="B205" s="50" t="s">
        <v>108</v>
      </c>
      <c r="C205" s="60" t="s">
        <v>469</v>
      </c>
      <c r="D205" s="51">
        <f>SUM(D206)</f>
        <v>6900</v>
      </c>
      <c r="E205" s="51">
        <f>SUM(E206)</f>
        <v>2460.0299999999997</v>
      </c>
      <c r="F205" s="51">
        <f t="shared" si="12"/>
        <v>4439.97</v>
      </c>
      <c r="G205" s="64"/>
      <c r="H205" s="17"/>
    </row>
    <row r="206" spans="1:8" ht="12.75">
      <c r="A206" s="47" t="s">
        <v>403</v>
      </c>
      <c r="B206" s="50" t="s">
        <v>108</v>
      </c>
      <c r="C206" s="60" t="s">
        <v>470</v>
      </c>
      <c r="D206" s="51">
        <f>SUM(D207:D208)</f>
        <v>6900</v>
      </c>
      <c r="E206" s="51">
        <f>SUM(E207:E208)</f>
        <v>2460.0299999999997</v>
      </c>
      <c r="F206" s="51">
        <f t="shared" si="12"/>
        <v>4439.97</v>
      </c>
      <c r="G206" s="64"/>
      <c r="H206" s="17"/>
    </row>
    <row r="207" spans="1:6" ht="12.75">
      <c r="A207" s="47" t="s">
        <v>242</v>
      </c>
      <c r="B207" s="50" t="s">
        <v>108</v>
      </c>
      <c r="C207" s="60" t="s">
        <v>223</v>
      </c>
      <c r="D207" s="51">
        <v>3900</v>
      </c>
      <c r="E207" s="51">
        <v>2136</v>
      </c>
      <c r="F207" s="51">
        <f t="shared" si="12"/>
        <v>1764</v>
      </c>
    </row>
    <row r="208" spans="1:6" ht="12.75">
      <c r="A208" s="47" t="s">
        <v>251</v>
      </c>
      <c r="B208" s="50" t="s">
        <v>108</v>
      </c>
      <c r="C208" s="60" t="s">
        <v>320</v>
      </c>
      <c r="D208" s="51">
        <v>3000</v>
      </c>
      <c r="E208" s="51">
        <v>324.03</v>
      </c>
      <c r="F208" s="51">
        <f t="shared" si="12"/>
        <v>2675.9700000000003</v>
      </c>
    </row>
    <row r="209" spans="1:6" ht="63.75">
      <c r="A209" s="67" t="s">
        <v>313</v>
      </c>
      <c r="B209" s="50" t="s">
        <v>108</v>
      </c>
      <c r="C209" s="60" t="s">
        <v>309</v>
      </c>
      <c r="D209" s="51">
        <f>SUM(D212)</f>
        <v>50000</v>
      </c>
      <c r="E209" s="51">
        <f>SUM(E212)</f>
        <v>48226</v>
      </c>
      <c r="F209" s="51">
        <f t="shared" si="12"/>
        <v>1774</v>
      </c>
    </row>
    <row r="210" spans="1:6" ht="25.5">
      <c r="A210" s="72" t="s">
        <v>392</v>
      </c>
      <c r="B210" s="50" t="s">
        <v>108</v>
      </c>
      <c r="C210" s="60" t="s">
        <v>471</v>
      </c>
      <c r="D210" s="51">
        <f>SUM(D211)</f>
        <v>50000</v>
      </c>
      <c r="E210" s="51">
        <f>SUM(E211)</f>
        <v>48226</v>
      </c>
      <c r="F210" s="51">
        <f t="shared" si="12"/>
        <v>1774</v>
      </c>
    </row>
    <row r="211" spans="1:6" ht="25.5">
      <c r="A211" s="72" t="s">
        <v>393</v>
      </c>
      <c r="B211" s="50" t="s">
        <v>108</v>
      </c>
      <c r="C211" s="60" t="s">
        <v>472</v>
      </c>
      <c r="D211" s="51">
        <f>SUM(D212)</f>
        <v>50000</v>
      </c>
      <c r="E211" s="51">
        <f>SUM(E212)</f>
        <v>48226</v>
      </c>
      <c r="F211" s="51">
        <f t="shared" si="12"/>
        <v>1774</v>
      </c>
    </row>
    <row r="212" spans="1:6" ht="25.5">
      <c r="A212" s="47" t="s">
        <v>262</v>
      </c>
      <c r="B212" s="50" t="s">
        <v>108</v>
      </c>
      <c r="C212" s="60" t="s">
        <v>310</v>
      </c>
      <c r="D212" s="51">
        <v>50000</v>
      </c>
      <c r="E212" s="51">
        <v>48226</v>
      </c>
      <c r="F212" s="51">
        <f t="shared" si="12"/>
        <v>1774</v>
      </c>
    </row>
    <row r="213" spans="1:6" ht="38.25">
      <c r="A213" s="47" t="s">
        <v>308</v>
      </c>
      <c r="B213" s="50">
        <v>200</v>
      </c>
      <c r="C213" s="60" t="s">
        <v>221</v>
      </c>
      <c r="D213" s="51">
        <f>SUM(D216)</f>
        <v>134000</v>
      </c>
      <c r="E213" s="51">
        <f>SUM(E216)</f>
        <v>125935</v>
      </c>
      <c r="F213" s="51">
        <f t="shared" si="12"/>
        <v>8065</v>
      </c>
    </row>
    <row r="214" spans="1:6" ht="12.75">
      <c r="A214" s="47" t="s">
        <v>402</v>
      </c>
      <c r="B214" s="50">
        <v>200</v>
      </c>
      <c r="C214" s="60" t="s">
        <v>473</v>
      </c>
      <c r="D214" s="51">
        <f>SUM(D215)</f>
        <v>134000</v>
      </c>
      <c r="E214" s="51">
        <f>SUM(E215)</f>
        <v>125935</v>
      </c>
      <c r="F214" s="51">
        <f t="shared" si="12"/>
        <v>8065</v>
      </c>
    </row>
    <row r="215" spans="1:6" ht="12.75">
      <c r="A215" s="47" t="s">
        <v>403</v>
      </c>
      <c r="B215" s="50">
        <v>200</v>
      </c>
      <c r="C215" s="60" t="s">
        <v>474</v>
      </c>
      <c r="D215" s="51">
        <f>SUM(D216)</f>
        <v>134000</v>
      </c>
      <c r="E215" s="51">
        <f>SUM(E216)</f>
        <v>125935</v>
      </c>
      <c r="F215" s="51">
        <f t="shared" si="12"/>
        <v>8065</v>
      </c>
    </row>
    <row r="216" spans="1:6" ht="25.5">
      <c r="A216" s="47" t="s">
        <v>184</v>
      </c>
      <c r="B216" s="50">
        <v>200</v>
      </c>
      <c r="C216" s="60" t="s">
        <v>220</v>
      </c>
      <c r="D216" s="51">
        <v>134000</v>
      </c>
      <c r="E216" s="51">
        <v>125935</v>
      </c>
      <c r="F216" s="51">
        <f t="shared" si="12"/>
        <v>8065</v>
      </c>
    </row>
    <row r="217" spans="1:6" ht="90.75" customHeight="1">
      <c r="A217" s="76" t="s">
        <v>492</v>
      </c>
      <c r="B217" s="50" t="s">
        <v>108</v>
      </c>
      <c r="C217" s="71" t="s">
        <v>493</v>
      </c>
      <c r="D217" s="51">
        <f>SUM(D218)</f>
        <v>404600</v>
      </c>
      <c r="E217" s="51">
        <f>SUM(E218)</f>
        <v>228500</v>
      </c>
      <c r="F217" s="51">
        <f t="shared" si="12"/>
        <v>176100</v>
      </c>
    </row>
    <row r="218" spans="1:6" ht="63.75">
      <c r="A218" s="47" t="s">
        <v>388</v>
      </c>
      <c r="B218" s="50" t="s">
        <v>108</v>
      </c>
      <c r="C218" s="71" t="s">
        <v>488</v>
      </c>
      <c r="D218" s="51">
        <f>SUM(D219)</f>
        <v>404600</v>
      </c>
      <c r="E218" s="51">
        <f>SUM(E219)</f>
        <v>228500</v>
      </c>
      <c r="F218" s="51">
        <f t="shared" si="12"/>
        <v>176100</v>
      </c>
    </row>
    <row r="219" spans="1:6" ht="12.75">
      <c r="A219" s="47" t="s">
        <v>464</v>
      </c>
      <c r="B219" s="50" t="s">
        <v>108</v>
      </c>
      <c r="C219" s="71" t="s">
        <v>489</v>
      </c>
      <c r="D219" s="51">
        <f>SUM(D220:D221)</f>
        <v>404600</v>
      </c>
      <c r="E219" s="51">
        <f>SUM(E220:E221)</f>
        <v>228500</v>
      </c>
      <c r="F219" s="51">
        <f t="shared" si="12"/>
        <v>176100</v>
      </c>
    </row>
    <row r="220" spans="1:6" ht="12.75">
      <c r="A220" s="47" t="s">
        <v>312</v>
      </c>
      <c r="B220" s="50" t="s">
        <v>108</v>
      </c>
      <c r="C220" s="71" t="s">
        <v>490</v>
      </c>
      <c r="D220" s="51">
        <v>310900</v>
      </c>
      <c r="E220" s="51">
        <v>175600</v>
      </c>
      <c r="F220" s="51">
        <f t="shared" si="12"/>
        <v>135300</v>
      </c>
    </row>
    <row r="221" spans="1:6" ht="51">
      <c r="A221" s="47" t="s">
        <v>171</v>
      </c>
      <c r="B221" s="50" t="s">
        <v>108</v>
      </c>
      <c r="C221" s="71" t="s">
        <v>491</v>
      </c>
      <c r="D221" s="51">
        <v>93700</v>
      </c>
      <c r="E221" s="51">
        <v>52900</v>
      </c>
      <c r="F221" s="51">
        <f t="shared" si="12"/>
        <v>40800</v>
      </c>
    </row>
    <row r="222" spans="1:6" ht="12.75">
      <c r="A222" s="47" t="s">
        <v>209</v>
      </c>
      <c r="B222" s="50" t="s">
        <v>108</v>
      </c>
      <c r="C222" s="60" t="s">
        <v>219</v>
      </c>
      <c r="D222" s="51">
        <f aca="true" t="shared" si="13" ref="D222:E224">SUM(D223)</f>
        <v>116100</v>
      </c>
      <c r="E222" s="51">
        <f t="shared" si="13"/>
        <v>96625.7</v>
      </c>
      <c r="F222" s="51">
        <f t="shared" si="12"/>
        <v>19474.300000000003</v>
      </c>
    </row>
    <row r="223" spans="1:6" ht="12.75">
      <c r="A223" s="47" t="s">
        <v>210</v>
      </c>
      <c r="B223" s="50" t="s">
        <v>108</v>
      </c>
      <c r="C223" s="60" t="s">
        <v>218</v>
      </c>
      <c r="D223" s="51">
        <f>SUM(D225)</f>
        <v>116100</v>
      </c>
      <c r="E223" s="51">
        <f>SUM(E225)</f>
        <v>96625.7</v>
      </c>
      <c r="F223" s="51">
        <f t="shared" si="12"/>
        <v>19474.300000000003</v>
      </c>
    </row>
    <row r="224" spans="1:6" ht="25.5">
      <c r="A224" s="47" t="s">
        <v>381</v>
      </c>
      <c r="B224" s="50" t="s">
        <v>108</v>
      </c>
      <c r="C224" s="71" t="s">
        <v>382</v>
      </c>
      <c r="D224" s="51">
        <f t="shared" si="13"/>
        <v>116100</v>
      </c>
      <c r="E224" s="51">
        <f t="shared" si="13"/>
        <v>96625.7</v>
      </c>
      <c r="F224" s="51">
        <f t="shared" si="12"/>
        <v>19474.300000000003</v>
      </c>
    </row>
    <row r="225" spans="1:6" ht="38.25">
      <c r="A225" s="47" t="s">
        <v>22</v>
      </c>
      <c r="B225" s="50" t="s">
        <v>108</v>
      </c>
      <c r="C225" s="60" t="s">
        <v>217</v>
      </c>
      <c r="D225" s="51">
        <f>SUM(D228)</f>
        <v>116100</v>
      </c>
      <c r="E225" s="51">
        <f>SUM(E228)</f>
        <v>96625.7</v>
      </c>
      <c r="F225" s="51">
        <f t="shared" si="12"/>
        <v>19474.300000000003</v>
      </c>
    </row>
    <row r="226" spans="1:6" ht="63.75">
      <c r="A226" s="47" t="s">
        <v>311</v>
      </c>
      <c r="B226" s="50" t="s">
        <v>108</v>
      </c>
      <c r="C226" s="60" t="s">
        <v>475</v>
      </c>
      <c r="D226" s="51">
        <f>SUM(D227)</f>
        <v>116100</v>
      </c>
      <c r="E226" s="51">
        <f>SUM(E227)</f>
        <v>96625.7</v>
      </c>
      <c r="F226" s="51">
        <f t="shared" si="12"/>
        <v>19474.300000000003</v>
      </c>
    </row>
    <row r="227" spans="1:6" ht="12.75">
      <c r="A227" s="47" t="s">
        <v>409</v>
      </c>
      <c r="B227" s="50" t="s">
        <v>108</v>
      </c>
      <c r="C227" s="60" t="s">
        <v>476</v>
      </c>
      <c r="D227" s="51">
        <f>SUM(D228)</f>
        <v>116100</v>
      </c>
      <c r="E227" s="51">
        <f>SUM(E228)</f>
        <v>96625.7</v>
      </c>
      <c r="F227" s="51">
        <f t="shared" si="12"/>
        <v>19474.300000000003</v>
      </c>
    </row>
    <row r="228" spans="1:6" ht="12.75">
      <c r="A228" s="47" t="s">
        <v>106</v>
      </c>
      <c r="B228" s="50" t="s">
        <v>108</v>
      </c>
      <c r="C228" s="60" t="s">
        <v>216</v>
      </c>
      <c r="D228" s="51">
        <v>116100</v>
      </c>
      <c r="E228" s="51">
        <v>96625.7</v>
      </c>
      <c r="F228" s="51">
        <f t="shared" si="12"/>
        <v>19474.300000000003</v>
      </c>
    </row>
    <row r="229" spans="1:6" ht="12.75">
      <c r="A229" s="47" t="s">
        <v>72</v>
      </c>
      <c r="B229" s="50" t="s">
        <v>108</v>
      </c>
      <c r="C229" s="60" t="s">
        <v>215</v>
      </c>
      <c r="D229" s="51">
        <f aca="true" t="shared" si="14" ref="D229:E232">SUM(D230)</f>
        <v>55000</v>
      </c>
      <c r="E229" s="51">
        <f t="shared" si="14"/>
        <v>43765</v>
      </c>
      <c r="F229" s="51">
        <f t="shared" si="12"/>
        <v>11235</v>
      </c>
    </row>
    <row r="230" spans="1:6" ht="25.5">
      <c r="A230" s="47" t="s">
        <v>73</v>
      </c>
      <c r="B230" s="50" t="s">
        <v>108</v>
      </c>
      <c r="C230" s="60" t="s">
        <v>214</v>
      </c>
      <c r="D230" s="51">
        <f>SUM(D232)</f>
        <v>55000</v>
      </c>
      <c r="E230" s="51">
        <f>SUM(E232)</f>
        <v>43765</v>
      </c>
      <c r="F230" s="51">
        <f t="shared" si="12"/>
        <v>11235</v>
      </c>
    </row>
    <row r="231" spans="1:6" ht="25.5">
      <c r="A231" s="47" t="s">
        <v>383</v>
      </c>
      <c r="B231" s="50" t="s">
        <v>108</v>
      </c>
      <c r="C231" s="71" t="s">
        <v>384</v>
      </c>
      <c r="D231" s="51">
        <f t="shared" si="14"/>
        <v>55000</v>
      </c>
      <c r="E231" s="51">
        <f t="shared" si="14"/>
        <v>43765</v>
      </c>
      <c r="F231" s="51">
        <f t="shared" si="12"/>
        <v>11235</v>
      </c>
    </row>
    <row r="232" spans="1:6" ht="38.25">
      <c r="A232" s="47" t="s">
        <v>23</v>
      </c>
      <c r="B232" s="50" t="s">
        <v>108</v>
      </c>
      <c r="C232" s="60" t="s">
        <v>213</v>
      </c>
      <c r="D232" s="51">
        <f t="shared" si="14"/>
        <v>55000</v>
      </c>
      <c r="E232" s="51">
        <f t="shared" si="14"/>
        <v>43765</v>
      </c>
      <c r="F232" s="51">
        <f t="shared" si="12"/>
        <v>11235</v>
      </c>
    </row>
    <row r="233" spans="1:6" ht="51">
      <c r="A233" s="47" t="s">
        <v>24</v>
      </c>
      <c r="B233" s="50" t="s">
        <v>108</v>
      </c>
      <c r="C233" s="60" t="s">
        <v>212</v>
      </c>
      <c r="D233" s="51">
        <f>SUM(D236)</f>
        <v>55000</v>
      </c>
      <c r="E233" s="51">
        <f>SUM(E236)</f>
        <v>43765</v>
      </c>
      <c r="F233" s="51">
        <f t="shared" si="12"/>
        <v>11235</v>
      </c>
    </row>
    <row r="234" spans="1:6" ht="25.5">
      <c r="A234" s="72" t="s">
        <v>392</v>
      </c>
      <c r="B234" s="50" t="s">
        <v>108</v>
      </c>
      <c r="C234" s="60" t="s">
        <v>477</v>
      </c>
      <c r="D234" s="51">
        <f>SUM(D235)</f>
        <v>55000</v>
      </c>
      <c r="E234" s="51">
        <f>SUM(E235)</f>
        <v>43765</v>
      </c>
      <c r="F234" s="51">
        <f t="shared" si="12"/>
        <v>11235</v>
      </c>
    </row>
    <row r="235" spans="1:6" ht="25.5">
      <c r="A235" s="72" t="s">
        <v>393</v>
      </c>
      <c r="B235" s="50" t="s">
        <v>108</v>
      </c>
      <c r="C235" s="60" t="s">
        <v>478</v>
      </c>
      <c r="D235" s="51">
        <f>SUM(D236)</f>
        <v>55000</v>
      </c>
      <c r="E235" s="51">
        <f>SUM(E236)</f>
        <v>43765</v>
      </c>
      <c r="F235" s="51">
        <f t="shared" si="12"/>
        <v>11235</v>
      </c>
    </row>
    <row r="236" spans="1:6" ht="25.5">
      <c r="A236" s="47" t="s">
        <v>262</v>
      </c>
      <c r="B236" s="50" t="s">
        <v>108</v>
      </c>
      <c r="C236" s="60" t="s">
        <v>211</v>
      </c>
      <c r="D236" s="51">
        <v>55000</v>
      </c>
      <c r="E236" s="51">
        <v>43765</v>
      </c>
      <c r="F236" s="51">
        <f t="shared" si="12"/>
        <v>11235</v>
      </c>
    </row>
    <row r="237" spans="1:6" ht="25.5">
      <c r="A237" s="65" t="s">
        <v>37</v>
      </c>
      <c r="B237" s="44">
        <v>450</v>
      </c>
      <c r="C237" s="69" t="s">
        <v>71</v>
      </c>
      <c r="D237" s="66">
        <v>-1448500</v>
      </c>
      <c r="E237" s="68" t="s">
        <v>510</v>
      </c>
      <c r="F237" s="70" t="s">
        <v>71</v>
      </c>
    </row>
  </sheetData>
  <sheetProtection/>
  <autoFilter ref="A4:F23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124</v>
      </c>
      <c r="B3" s="20" t="s">
        <v>123</v>
      </c>
      <c r="C3" s="20" t="s">
        <v>147</v>
      </c>
      <c r="D3" s="20" t="s">
        <v>136</v>
      </c>
      <c r="E3" s="20" t="s">
        <v>125</v>
      </c>
      <c r="F3" s="20" t="s">
        <v>140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71</v>
      </c>
      <c r="D5" s="53">
        <f>SUM(D6)</f>
        <v>1448500</v>
      </c>
      <c r="E5" s="53">
        <f>SUM(E6)</f>
        <v>1034257.8099999996</v>
      </c>
      <c r="F5" s="53">
        <f>D5-E5</f>
        <v>414242.1900000004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1448500</v>
      </c>
      <c r="E6" s="53">
        <f>SUM(E14+E10)</f>
        <v>1034257.8099999996</v>
      </c>
      <c r="F6" s="53">
        <f>D6-E6</f>
        <v>414242.1900000004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-10522000</v>
      </c>
      <c r="E7" s="53">
        <f t="shared" si="0"/>
        <v>-8033833.22</v>
      </c>
      <c r="F7" s="55" t="s">
        <v>71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-10522000</v>
      </c>
      <c r="E8" s="53">
        <f t="shared" si="0"/>
        <v>-8033833.22</v>
      </c>
      <c r="F8" s="55" t="s">
        <v>71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-10522000</v>
      </c>
      <c r="E9" s="53">
        <f t="shared" si="0"/>
        <v>-8033833.22</v>
      </c>
      <c r="F9" s="55" t="s">
        <v>71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-10522000</v>
      </c>
      <c r="E10" s="48">
        <v>-8033833.22</v>
      </c>
      <c r="F10" s="55" t="s">
        <v>71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11970500</v>
      </c>
      <c r="E11" s="57">
        <f t="shared" si="1"/>
        <v>9068091.03</v>
      </c>
      <c r="F11" s="55" t="s">
        <v>71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11970500</v>
      </c>
      <c r="E12" s="57">
        <f t="shared" si="1"/>
        <v>9068091.03</v>
      </c>
      <c r="F12" s="55" t="s">
        <v>71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11970500</v>
      </c>
      <c r="E13" s="57">
        <f t="shared" si="1"/>
        <v>9068091.03</v>
      </c>
      <c r="F13" s="55" t="s">
        <v>71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11970500</v>
      </c>
      <c r="E14" s="57">
        <v>9068091.03</v>
      </c>
      <c r="F14" s="55" t="s">
        <v>71</v>
      </c>
    </row>
    <row r="16" spans="1:3" ht="12.75">
      <c r="A16" s="27" t="s">
        <v>314</v>
      </c>
      <c r="B16" s="28"/>
      <c r="C16" s="29"/>
    </row>
    <row r="17" spans="1:3" ht="12.75">
      <c r="A17" s="18" t="s">
        <v>141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315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494</v>
      </c>
      <c r="B22" s="28"/>
      <c r="C22" s="29"/>
      <c r="D22" s="30"/>
    </row>
    <row r="23" spans="1:4" ht="12.75">
      <c r="A23" s="18" t="s">
        <v>142</v>
      </c>
      <c r="B23" s="28"/>
      <c r="C23" s="29"/>
      <c r="D23" s="30"/>
    </row>
    <row r="24" spans="1:4" ht="12.75">
      <c r="A24" s="18" t="s">
        <v>511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2017-05-05T10:37:14Z</cp:lastPrinted>
  <dcterms:created xsi:type="dcterms:W3CDTF">2008-08-07T07:37:20Z</dcterms:created>
  <dcterms:modified xsi:type="dcterms:W3CDTF">2017-11-07T07:13:06Z</dcterms:modified>
  <cp:category/>
  <cp:version/>
  <cp:contentType/>
  <cp:contentStatus/>
</cp:coreProperties>
</file>