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5480" windowHeight="1155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'стр.1'!$A$1:$CZ$106</definedName>
    <definedName name="_xlnm.Print_Area" localSheetId="1">'стр.2'!$A$1:$CT$212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<sst xmlns="http://schemas.openxmlformats.org/spreadsheetml/2006/main" count="1035" uniqueCount="519">
  <si>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</si>
  <si>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</si>
  <si>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</si>
  <si>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</si>
  <si>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</si>
  <si>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</si>
  <si>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</si>
  <si>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</si>
  <si>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</si>
  <si>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</si>
  <si>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</si>
  <si>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</si>
  <si>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</si>
  <si>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</si>
  <si>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</si>
  <si>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</si>
  <si>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</si>
  <si>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</si>
  <si>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</si>
  <si>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</si>
  <si>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</si>
  <si>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</si>
  <si>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</si>
  <si>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</si>
  <si>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</si>
  <si>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</si>
  <si>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</si>
  <si>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</si>
  <si>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</si>
  <si>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</si>
  <si>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</si>
  <si>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</si>
  <si>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</si>
  <si>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</si>
  <si>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</si>
  <si>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</si>
  <si>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</si>
  <si>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</si>
  <si>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</si>
  <si>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</si>
  <si>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</si>
  <si>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</si>
  <si>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</si>
  <si>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</si>
  <si>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</si>
  <si>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</si>
  <si>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</si>
  <si>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</si>
  <si>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</si>
  <si>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</si>
  <si>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</si>
  <si>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</si>
  <si>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</si>
  <si>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</si>
  <si>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</si>
  <si>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</si>
  <si>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</si>
  <si>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</si>
  <si>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</si>
  <si>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</si>
  <si>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</si>
  <si>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</si>
  <si>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</si>
  <si>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</si>
  <si>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</si>
  <si>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</si>
  <si>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</si>
  <si>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</si>
  <si>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</si>
  <si>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</si>
  <si>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</si>
  <si>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</si>
  <si>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</si>
  <si>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</si>
  <si>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</si>
  <si>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</si>
  <si>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</si>
  <si>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</si>
  <si>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</si>
  <si>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</si>
  <si>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</si>
  <si>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</si>
  <si>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</si>
  <si>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</si>
  <si>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</si>
  <si>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</si>
  <si>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</si>
  <si>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</si>
  <si>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</si>
  <si>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</si>
  <si>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</si>
  <si>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</si>
  <si>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</si>
  <si>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</si>
  <si>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</si>
  <si>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</si>
  <si>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</si>
  <si>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</si>
  <si>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</si>
  <si>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</si>
  <si>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</si>
  <si>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</si>
  <si>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</si>
  <si>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</si>
  <si>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</si>
  <si>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</si>
  <si>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</si>
  <si>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</si>
  <si>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</si>
  <si>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</si>
  <si>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</si>
  <si>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</si>
  <si>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</si>
  <si>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</si>
  <si>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</si>
  <si>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</si>
  <si>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</si>
  <si>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</si>
  <si>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</si>
  <si>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</si>
  <si>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</si>
  <si>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</si>
  <si>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</si>
  <si>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</si>
  <si>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</si>
  <si>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</si>
  <si>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</si>
  <si>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</si>
  <si>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</si>
  <si>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</si>
  <si>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</si>
  <si>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</si>
  <si>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</si>
  <si>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</si>
  <si>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</si>
  <si>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</si>
  <si>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</si>
  <si>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</si>
  <si>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</si>
  <si>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</si>
  <si>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</si>
  <si>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</si>
  <si>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</si>
  <si>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</si>
  <si>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</si>
  <si>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</si>
  <si>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</si>
  <si>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</si>
  <si>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</si>
  <si>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</si>
  <si>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</si>
  <si>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</si>
  <si>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</si>
  <si>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</si>
  <si>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</si>
  <si>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</si>
  <si>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</si>
  <si>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</si>
  <si>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</si>
  <si>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</si>
  <si>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</si>
  <si>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</si>
  <si>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</si>
  <si>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</si>
  <si>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</si>
  <si>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</si>
  <si>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</si>
  <si>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</si>
  <si>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</si>
  <si>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</si>
  <si>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</si>
  <si>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</si>
  <si>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</si>
  <si>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</si>
  <si>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</si>
  <si>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</si>
  <si>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</si>
  <si>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</si>
  <si>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</si>
  <si>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</si>
  <si>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</si>
  <si>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</si>
  <si>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</si>
  <si>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</si>
  <si>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</si>
  <si>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</si>
  <si>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</si>
  <si>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</si>
  <si>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</si>
  <si>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</si>
  <si>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</si>
  <si>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</si>
  <si>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</si>
  <si>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</si>
  <si>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</si>
  <si>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</si>
  <si>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</si>
  <si>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</si>
  <si>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</si>
  <si>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</si>
  <si>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</si>
  <si>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</si>
  <si>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</si>
  <si>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</si>
  <si>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</si>
  <si>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</si>
  <si>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</si>
  <si>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</si>
  <si>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</si>
  <si>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</si>
  <si>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</si>
  <si>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</si>
  <si>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</si>
  <si>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</si>
  <si>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</si>
  <si>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Оплата работ, услуг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</si>
  <si>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</si>
  <si>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</si>
  <si>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</si>
  <si>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</si>
  <si>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</si>
  <si>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</si>
  <si>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</si>
  <si>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</si>
  <si>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</si>
  <si>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</si>
  <si>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</si>
  <si>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</si>
  <si>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</si>
  <si>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</si>
  <si>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</si>
  <si>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</si>
  <si>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</si>
  <si>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</si>
  <si>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</si>
  <si>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</si>
  <si>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</si>
  <si>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</si>
  <si>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</si>
  <si>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</si>
  <si>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</si>
  <si>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</si>
  <si>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</si>
  <si>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</si>
  <si>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</si>
  <si>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</si>
  <si>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</si>
  <si>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</si>
  <si>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</si>
  <si>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</si>
  <si>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</si>
  <si>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</si>
  <si>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</si>
  <si>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</si>
  <si>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</si>
  <si>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</si>
  <si>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</si>
  <si>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</si>
  <si>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</si>
  <si>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</si>
  <si>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</si>
  <si>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</si>
  <si>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</si>
  <si>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</si>
  <si>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</si>
  <si>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</si>
  <si>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</si>
  <si>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</si>
  <si>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</si>
  <si>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</si>
  <si>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</si>
  <si>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</si>
  <si>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951 0309 7950000 000 000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</si>
  <si>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</si>
  <si>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</si>
  <si>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</si>
  <si>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</si>
  <si>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</si>
  <si>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</si>
  <si>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</si>
  <si>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</si>
  <si>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</si>
  <si>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</si>
  <si>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</si>
  <si>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</si>
  <si>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</si>
  <si>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</si>
  <si>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</si>
  <si>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</si>
  <si>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</si>
  <si>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</si>
  <si>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</si>
  <si>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</si>
  <si>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</si>
  <si>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</si>
  <si>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</si>
  <si>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</si>
  <si>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</si>
  <si>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</si>
  <si>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</si>
  <si>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</si>
  <si>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</si>
  <si>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Работы,услуги по содержанию имущества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</si>
  <si>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</si>
  <si>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</si>
  <si>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</si>
  <si>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</si>
  <si>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</si>
  <si>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</si>
  <si>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</si>
  <si>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</si>
  <si>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</si>
  <si>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</si>
  <si>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</si>
  <si>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</si>
  <si>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</si>
  <si>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</si>
  <si>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</si>
  <si>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</si>
  <si>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</si>
  <si>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</si>
  <si>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</si>
  <si>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</si>
  <si>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</si>
  <si>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</si>
  <si>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</si>
  <si>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</si>
  <si>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</si>
  <si>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</si>
  <si>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</si>
  <si>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</si>
  <si>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</si>
  <si>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</si>
  <si>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</si>
  <si>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</si>
  <si>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</si>
  <si>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</si>
  <si>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</si>
  <si>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</si>
  <si>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</si>
  <si>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</si>
  <si>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</si>
  <si>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</si>
  <si>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</si>
  <si>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</si>
  <si>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</si>
  <si>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</si>
  <si>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</si>
  <si>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</si>
  <si>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</si>
  <si>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</si>
  <si>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Другие вопросы в области национальной экономики</t>
  </si>
  <si>
    <t>951 0412 0000000 000 000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</si>
  <si>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</si>
  <si>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</si>
  <si>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</si>
  <si>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</si>
  <si>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</si>
  <si>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</si>
  <si>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</si>
  <si>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</si>
  <si>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</si>
  <si>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</si>
  <si>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</si>
  <si>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</si>
  <si>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Администрация Екатериновского сельского поселения</t>
  </si>
  <si>
    <t>Екатериновское сельское поселение</t>
  </si>
  <si>
    <t>04226988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</si>
  <si>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</si>
  <si>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</si>
  <si>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</si>
  <si>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</si>
  <si>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</si>
  <si>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000 1 05 03020 01 2000 110</t>
  </si>
  <si>
    <t>000 1 05 03010 01 0000 110</t>
  </si>
  <si>
    <t>000 1 05 03010 01 1000 110</t>
  </si>
  <si>
    <t>000 1 11 05030 00 0000 120</t>
  </si>
  <si>
    <t>000 1 11 05035 10 0000 120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</si>
  <si>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</si>
  <si>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</si>
  <si>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</si>
  <si>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000 1 13 00000 00 0000 000</t>
  </si>
  <si>
    <t>000 1 13 03000 00 0000 130</t>
  </si>
  <si>
    <t>000 1 13 03050 10 0000 130</t>
  </si>
  <si>
    <t>951 0104 0020400 997 260</t>
  </si>
  <si>
    <t>951 0104 0020400 997 262</t>
  </si>
  <si>
    <t>Социальное обеспечение</t>
  </si>
  <si>
    <t>Пособия по социальной помощи населению</t>
  </si>
  <si>
    <t>951 0102 0020300 997 221</t>
  </si>
  <si>
    <t>Долгосрочная целевая программа сельского поселения "Пожарная безопасность и защита населения и территории Екатериновского сельского поселения от чрезвычайных ситуаций на 2011-2013 годы"</t>
  </si>
  <si>
    <t>951 0309 7950700 997 290</t>
  </si>
  <si>
    <t>951 0412 5210000 000 000</t>
  </si>
  <si>
    <t>951 0412 5210100 000 000</t>
  </si>
  <si>
    <t>951 0412 5210102 997 000</t>
  </si>
  <si>
    <t>951 0412 5210102 997 200</t>
  </si>
  <si>
    <t>951 0412 5210102 997 250</t>
  </si>
  <si>
    <t>951 0412 5210102 997 251</t>
  </si>
  <si>
    <t>951 0412 5210102 000 000</t>
  </si>
  <si>
    <t>Муниципальная долгосрочная целевая программа "Строительство, модернизация, реконструкция и развитие сетей водоснабжения и газификации Екатериновского сельского поселения  на 2011-2013 годы"</t>
  </si>
  <si>
    <t>Благоустройство</t>
  </si>
  <si>
    <t>951 0503 6000000 000 000</t>
  </si>
  <si>
    <t>Уличное освещение</t>
  </si>
  <si>
    <t>951 0503 6000100 000 000</t>
  </si>
  <si>
    <t>951 0503 6000100 997 000</t>
  </si>
  <si>
    <t>951 0503 6000100 997 200</t>
  </si>
  <si>
    <t>951 0503 6000100 997 220</t>
  </si>
  <si>
    <t>951 0503 6000100 997 223</t>
  </si>
  <si>
    <t>951 0503 6000100 997 225</t>
  </si>
  <si>
    <t>Озеленение</t>
  </si>
  <si>
    <t>951 0503 6000300 000 000</t>
  </si>
  <si>
    <t>951 0503 6000300 997 200</t>
  </si>
  <si>
    <t>951 0503 6000300 997 220</t>
  </si>
  <si>
    <t>951 0503 6000300 997 226</t>
  </si>
  <si>
    <t>951 0503 6000300 997 000</t>
  </si>
  <si>
    <t>Организация и содержание мест захоронения</t>
  </si>
  <si>
    <t>951 0503 6000400 997 226</t>
  </si>
  <si>
    <t>951 0503 6000400 000 000</t>
  </si>
  <si>
    <t>951 0503 6000400 997 220</t>
  </si>
  <si>
    <t>951 0503 6000400 997 200</t>
  </si>
  <si>
    <t>951 0503 6000400 997 000</t>
  </si>
  <si>
    <t>Долгосрочная целевая программа "Развитие физической культуры и спорта в Екатериновском сельском поселении на 2011-2013 годы"</t>
  </si>
  <si>
    <t>Субсидии на обеспечение доступа общедоступных муниципальных библиотек к сети Интернет</t>
  </si>
  <si>
    <t>Долгосрочная целевая программа сельского поселения "Культура Екатериновского сельского поселения(2010-2013 годы)"</t>
  </si>
  <si>
    <t xml:space="preserve">951 0801 7950800 000 000 </t>
  </si>
  <si>
    <t xml:space="preserve">951 0801 7950801 000 000 </t>
  </si>
  <si>
    <t xml:space="preserve">951 0801 7950801 001 000 </t>
  </si>
  <si>
    <t>Подпрограмма "Организация досуга и обеспечение жителей услугами организаций культуры"</t>
  </si>
  <si>
    <t>Выполнение функций бюджетными учреждениями</t>
  </si>
  <si>
    <t xml:space="preserve">951 0801 7950801 001 200 </t>
  </si>
  <si>
    <t xml:space="preserve">951 0801 7950801 001 210 </t>
  </si>
  <si>
    <t xml:space="preserve">951 0801 7950801 001 211 </t>
  </si>
  <si>
    <t xml:space="preserve">951 0801 7950801 001 212 </t>
  </si>
  <si>
    <t xml:space="preserve">951 0801 7950801 001 213 </t>
  </si>
  <si>
    <t xml:space="preserve">951 0801 7950801 001 220 </t>
  </si>
  <si>
    <t xml:space="preserve">951 0801 7950801 001 221 </t>
  </si>
  <si>
    <t xml:space="preserve">951 0801 7950801 001 223 </t>
  </si>
  <si>
    <t xml:space="preserve">951 0801 7950801 001 225 </t>
  </si>
  <si>
    <t xml:space="preserve">951 0801 7950801 001 226 </t>
  </si>
  <si>
    <t xml:space="preserve">951 0801 7950801 001 290 </t>
  </si>
  <si>
    <t xml:space="preserve">951 0801 7950801 001 310 </t>
  </si>
  <si>
    <t xml:space="preserve">951 0801 7950801 001 340 </t>
  </si>
  <si>
    <t xml:space="preserve">951 0801 7950801 001 300 </t>
  </si>
  <si>
    <t>Подпрограмма"Развитие библиотечного обслуживания населения"</t>
  </si>
  <si>
    <t xml:space="preserve">951 0801 7950802 000 000 </t>
  </si>
  <si>
    <t xml:space="preserve">951 0801 7950802 001 000 </t>
  </si>
  <si>
    <t xml:space="preserve">951 0801 7950802 001 200 </t>
  </si>
  <si>
    <t xml:space="preserve">951 0801 7950802 001 210 </t>
  </si>
  <si>
    <t xml:space="preserve">951 0801 7950802 001 211 </t>
  </si>
  <si>
    <t xml:space="preserve">951 0801 7950802 001 213 </t>
  </si>
  <si>
    <t xml:space="preserve">951 0801 7950802 001 221 </t>
  </si>
  <si>
    <t xml:space="preserve">951 0801 7950802 001 220 </t>
  </si>
  <si>
    <t xml:space="preserve">951 0801 7950802 001 225 </t>
  </si>
  <si>
    <t xml:space="preserve">951 0801 7950802 001 226 </t>
  </si>
  <si>
    <t xml:space="preserve">951 0801 7950802 001 300 </t>
  </si>
  <si>
    <t xml:space="preserve">951 0801 7950802 001 310 </t>
  </si>
  <si>
    <t xml:space="preserve">951 0801 7950802 001 340 </t>
  </si>
  <si>
    <t>Почие мероприятия по благоустройству городских округов и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</si>
  <si>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</si>
  <si>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</si>
  <si>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</si>
  <si>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</si>
  <si>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</si>
  <si>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</si>
  <si>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951 0503 6000500 997 310</t>
  </si>
  <si>
    <t>951 0503 6000500 997 340</t>
  </si>
  <si>
    <t>Долгосрочная целевая программа "Развитие автомобильных дорог общего пользования местного значения Екатериновского сельского поселения на 2010-2013 годы"</t>
  </si>
  <si>
    <t xml:space="preserve">951 0503 0000000 000 000 </t>
  </si>
  <si>
    <t>951 0503 7950300 000 000</t>
  </si>
  <si>
    <t>М.В.Стетюха</t>
  </si>
  <si>
    <t>Т.В.Губская</t>
  </si>
  <si>
    <t>Е.А.Маляренко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</si>
  <si>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</si>
  <si>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</si>
  <si>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</si>
  <si>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</si>
  <si>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НАЛОГОВЫЕ И НЕНАЛОГОВЫЕ ДОХОДЫ</t>
  </si>
  <si>
    <t>951 0502 7950400 997 226</t>
  </si>
  <si>
    <t>000 1 05 01012 01 2000 110</t>
  </si>
  <si>
    <t>ЗАДОЛЖЕННОСТЬ И ПЕРЕРАСЧЕТЫ ПО ОТМЕНЕННЫМ НАЛОГАМ, СБОРАМ И ИНЫМ ПЛАТЕЖАМ</t>
  </si>
  <si>
    <t>000 1 09 00000 00 0000 000</t>
  </si>
  <si>
    <t>000 1 09 04050 00 0000 110</t>
  </si>
  <si>
    <t>000 1 09 04000 00 0000 110</t>
  </si>
  <si>
    <t>000 1 09 04050 10 0000 110</t>
  </si>
  <si>
    <t>000 1 09 04050 10 1000 110</t>
  </si>
  <si>
    <t>000 1 09 04050 10 2000 110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</si>
  <si>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</si>
  <si>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</si>
  <si>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</si>
  <si>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951 0113 0920000 000 000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</si>
  <si>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</si>
  <si>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</si>
  <si>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</si>
  <si>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</si>
  <si>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</si>
  <si>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</si>
  <si>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</si>
  <si>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Транспортные услуги</t>
  </si>
  <si>
    <t>951 0502 3510500 997 222</t>
  </si>
  <si>
    <t xml:space="preserve">951 0801 7950802 001 212 </t>
  </si>
  <si>
    <t>000 1 06 06013 10 3000 110</t>
  </si>
  <si>
    <t>951 0503 6000500 997 225</t>
  </si>
  <si>
    <t>000 1 06 04011 02 3000 110</t>
  </si>
  <si>
    <t>000 1 06 06023 10 3000 110</t>
  </si>
  <si>
    <t xml:space="preserve">951 0801 5222800 954 212 </t>
  </si>
  <si>
    <t xml:space="preserve">951 0801 5222800 954 210 </t>
  </si>
  <si>
    <t>000 1 05 03020 01 3000 110</t>
  </si>
  <si>
    <t>951 1105 7951000 997 000</t>
  </si>
  <si>
    <t>951 1105 7951000 997 200</t>
  </si>
  <si>
    <t>951 1105 7951000 997 290</t>
  </si>
  <si>
    <t>951 0503 7950300 997 000</t>
  </si>
  <si>
    <t>951 0503 7950300 997 200</t>
  </si>
  <si>
    <t>951 0503 7950300 997 220</t>
  </si>
  <si>
    <t>951 0503 7950300 997 225</t>
  </si>
  <si>
    <t>951 0503 7950300 997 226</t>
  </si>
  <si>
    <t xml:space="preserve">951 0801 7950802 001 290 </t>
  </si>
  <si>
    <t>951 0104 0020400 997  222</t>
  </si>
  <si>
    <t>05</t>
  </si>
  <si>
    <t>декабря</t>
  </si>
  <si>
    <t>01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</si>
</sst>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/>
    </xf>
    <xf numFmtId="2" fontId="1" fillId="38" borderId="0" xfId="0" applyNumberFormat="1" applyFont="1" applyFill="1" applyBorder="1" applyAlignment="1">
      <alignment horizontal="center"/>
    </xf>
    <xf numFmtId="2" fontId="1" fillId="38" borderId="15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9" fontId="51" fillId="33" borderId="10" xfId="0" applyNumberFormat="1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4" fillId="37" borderId="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37" borderId="14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7" borderId="15" xfId="0" applyNumberFormat="1" applyFont="1" applyFill="1" applyBorder="1" applyAlignment="1">
      <alignment horizontal="center"/>
    </xf>
    <xf numFmtId="2" fontId="1" fillId="37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4" fillId="36" borderId="20" xfId="0" applyFont="1" applyFill="1" applyBorder="1" applyAlignment="1">
      <alignment wrapText="1"/>
    </xf>
    <xf numFmtId="0" fontId="4" fillId="36" borderId="14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/>
    </xf>
    <xf numFmtId="2" fontId="1" fillId="38" borderId="15" xfId="0" applyNumberFormat="1" applyFont="1" applyFill="1" applyBorder="1" applyAlignment="1">
      <alignment horizontal="center"/>
    </xf>
    <xf numFmtId="2" fontId="1" fillId="38" borderId="16" xfId="0" applyNumberFormat="1" applyFont="1" applyFill="1" applyBorder="1" applyAlignment="1">
      <alignment horizontal="center"/>
    </xf>
    <xf numFmtId="2" fontId="1" fillId="38" borderId="14" xfId="0" applyNumberFormat="1" applyFont="1" applyFill="1" applyBorder="1" applyAlignment="1">
      <alignment horizontal="center"/>
    </xf>
    <xf numFmtId="2" fontId="1" fillId="38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" fillId="37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2" fontId="1" fillId="33" borderId="30" xfId="0" applyNumberFormat="1" applyFont="1" applyFill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2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2" fontId="1" fillId="36" borderId="16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2" fontId="13" fillId="33" borderId="22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4" fillId="33" borderId="30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49" fontId="51" fillId="0" borderId="15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51" fillId="0" borderId="20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37" borderId="0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2" fontId="51" fillId="33" borderId="15" xfId="0" applyNumberFormat="1" applyFont="1" applyFill="1" applyBorder="1" applyAlignment="1">
      <alignment horizontal="center"/>
    </xf>
    <xf numFmtId="2" fontId="51" fillId="33" borderId="14" xfId="0" applyNumberFormat="1" applyFont="1" applyFill="1" applyBorder="1" applyAlignment="1">
      <alignment horizontal="center"/>
    </xf>
    <xf numFmtId="2" fontId="51" fillId="33" borderId="22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49" fontId="1" fillId="37" borderId="15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7" borderId="20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4" fillId="37" borderId="16" xfId="0" applyFont="1" applyFill="1" applyBorder="1" applyAlignment="1">
      <alignment wrapText="1"/>
    </xf>
    <xf numFmtId="49" fontId="4" fillId="37" borderId="10" xfId="0" applyNumberFormat="1" applyFont="1" applyFill="1" applyBorder="1" applyAlignment="1">
      <alignment horizontal="center"/>
    </xf>
    <xf numFmtId="0" fontId="51" fillId="33" borderId="20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left"/>
    </xf>
    <xf numFmtId="49" fontId="51" fillId="37" borderId="10" xfId="0" applyNumberFormat="1" applyFont="1" applyFill="1" applyBorder="1" applyAlignment="1">
      <alignment horizontal="center"/>
    </xf>
    <xf numFmtId="2" fontId="51" fillId="0" borderId="14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4" fillId="36" borderId="15" xfId="0" applyNumberFormat="1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 horizontal="center"/>
    </xf>
    <xf numFmtId="2" fontId="4" fillId="36" borderId="22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4" fillId="37" borderId="15" xfId="0" applyNumberFormat="1" applyFont="1" applyFill="1" applyBorder="1" applyAlignment="1">
      <alignment horizontal="center"/>
    </xf>
    <xf numFmtId="2" fontId="4" fillId="37" borderId="14" xfId="0" applyNumberFormat="1" applyFont="1" applyFill="1" applyBorder="1" applyAlignment="1">
      <alignment horizontal="center"/>
    </xf>
    <xf numFmtId="2" fontId="4" fillId="37" borderId="22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wrapText="1"/>
    </xf>
    <xf numFmtId="0" fontId="1" fillId="38" borderId="16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wrapText="1"/>
    </xf>
    <xf numFmtId="0" fontId="13" fillId="33" borderId="20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0" fillId="36" borderId="15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6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4" fillId="0" borderId="51" xfId="0" applyFont="1" applyBorder="1" applyAlignment="1">
      <alignment wrapText="1"/>
    </xf>
    <xf numFmtId="49" fontId="4" fillId="0" borderId="5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6"/>
  <sheetViews>
    <sheetView tabSelected="1" view="pageBreakPreview" zoomScaleSheetLayoutView="100" zoomScalePageLayoutView="0" workbookViewId="0" topLeftCell="A1">
      <selection activeCell="A11" sqref="A11:CZ11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8"/>
      <c r="AC1" s="188"/>
      <c r="AD1" s="188"/>
      <c r="AW1" s="69"/>
      <c r="AX1" s="193" t="s">
        <v>217</v>
      </c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69"/>
      <c r="DB1" s="69"/>
      <c r="DC1" s="69"/>
    </row>
    <row r="2" spans="28:104" ht="6.75" customHeight="1">
      <c r="AB2" s="65"/>
      <c r="AC2" s="65"/>
      <c r="AD2" s="65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9" t="s">
        <v>216</v>
      </c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CJ3" s="185" t="s">
        <v>172</v>
      </c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7"/>
    </row>
    <row r="4" spans="28:104" ht="18" customHeight="1">
      <c r="AB4" s="42"/>
      <c r="AC4" s="42"/>
      <c r="AD4" s="42"/>
      <c r="CJ4" s="190" t="s">
        <v>206</v>
      </c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2"/>
    </row>
    <row r="5" spans="30:104" ht="18" customHeight="1">
      <c r="AD5" s="2" t="s">
        <v>177</v>
      </c>
      <c r="AH5" s="173" t="s">
        <v>518</v>
      </c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" t="s">
        <v>231</v>
      </c>
      <c r="BT5" s="179" t="s">
        <v>173</v>
      </c>
      <c r="BU5" s="179"/>
      <c r="BV5" s="179"/>
      <c r="BW5" s="179"/>
      <c r="BX5" s="179"/>
      <c r="BY5" s="179"/>
      <c r="BZ5" s="179"/>
      <c r="CJ5" s="194">
        <v>40882</v>
      </c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7"/>
    </row>
    <row r="6" spans="2:104" ht="18" customHeight="1">
      <c r="B6" s="1" t="s">
        <v>178</v>
      </c>
      <c r="BP6" s="180" t="s">
        <v>174</v>
      </c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J6" s="190" t="s">
        <v>367</v>
      </c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2"/>
    </row>
    <row r="7" spans="1:104" ht="12" customHeight="1">
      <c r="A7" s="4"/>
      <c r="B7" s="172" t="s">
        <v>179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4"/>
      <c r="W7" s="4"/>
      <c r="X7" s="4"/>
      <c r="Y7" s="4"/>
      <c r="Z7" s="4"/>
      <c r="AA7" s="173" t="s">
        <v>365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4"/>
      <c r="BK7" s="4"/>
      <c r="BL7" s="4"/>
      <c r="BM7" s="4"/>
      <c r="BN7" s="4"/>
      <c r="BO7" s="4"/>
      <c r="BP7" s="195" t="s">
        <v>175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4"/>
      <c r="CB7" s="4"/>
      <c r="CC7" s="4"/>
      <c r="CD7" s="4"/>
      <c r="CE7" s="4"/>
      <c r="CF7" s="4"/>
      <c r="CG7" s="4"/>
      <c r="CH7" s="13"/>
      <c r="CI7" s="4"/>
      <c r="CJ7" s="182" t="s">
        <v>171</v>
      </c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4"/>
    </row>
    <row r="8" spans="2:104" ht="15.75" customHeight="1">
      <c r="B8" s="66" t="s">
        <v>180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8"/>
      <c r="AC8" s="68"/>
      <c r="AD8" s="67"/>
      <c r="AE8" s="67"/>
      <c r="AF8" s="67"/>
      <c r="AG8" s="67"/>
      <c r="AH8" s="67"/>
      <c r="AI8" s="67"/>
      <c r="AJ8" s="67"/>
      <c r="AK8" s="67"/>
      <c r="AL8" s="178" t="s">
        <v>366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P8" s="180" t="s">
        <v>176</v>
      </c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J8" s="185">
        <v>60231820000</v>
      </c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7"/>
    </row>
    <row r="9" spans="2:104" ht="11.25" customHeight="1">
      <c r="B9" s="181" t="s">
        <v>181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CJ9" s="185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7"/>
    </row>
    <row r="10" spans="1:104" ht="15.75" customHeight="1">
      <c r="A10" s="4"/>
      <c r="B10" s="172" t="s">
        <v>182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82">
        <v>383</v>
      </c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4"/>
    </row>
    <row r="11" spans="1:104" ht="19.5" customHeight="1">
      <c r="A11" s="199" t="s">
        <v>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</row>
    <row r="12" spans="1:104" ht="11.25" customHeight="1">
      <c r="A12" s="160" t="s">
        <v>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74" t="s">
        <v>207</v>
      </c>
      <c r="AC12" s="160"/>
      <c r="AD12" s="160"/>
      <c r="AE12" s="160"/>
      <c r="AF12" s="160"/>
      <c r="AG12" s="175"/>
      <c r="AH12" s="174" t="s">
        <v>23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75"/>
      <c r="AX12" s="174" t="s">
        <v>21</v>
      </c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74" t="s">
        <v>9</v>
      </c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75"/>
      <c r="CJ12" s="174" t="s">
        <v>11</v>
      </c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75"/>
    </row>
    <row r="13" spans="1:104" ht="32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76"/>
      <c r="AC13" s="161"/>
      <c r="AD13" s="161"/>
      <c r="AE13" s="161"/>
      <c r="AF13" s="161"/>
      <c r="AG13" s="177"/>
      <c r="AH13" s="176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77"/>
      <c r="AX13" s="176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76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77"/>
      <c r="CJ13" s="176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77"/>
    </row>
    <row r="14" spans="1:104" ht="12" thickBot="1">
      <c r="A14" s="159">
        <v>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201">
        <v>2</v>
      </c>
      <c r="AC14" s="201"/>
      <c r="AD14" s="201"/>
      <c r="AE14" s="201"/>
      <c r="AF14" s="201"/>
      <c r="AG14" s="201"/>
      <c r="AH14" s="196">
        <v>3</v>
      </c>
      <c r="AI14" s="159"/>
      <c r="AJ14" s="159"/>
      <c r="AK14" s="159"/>
      <c r="AL14" s="159"/>
      <c r="AM14" s="159"/>
      <c r="AN14" s="159"/>
      <c r="AO14" s="159"/>
      <c r="AP14" s="159"/>
      <c r="AQ14" s="197"/>
      <c r="AR14" s="197"/>
      <c r="AS14" s="197"/>
      <c r="AT14" s="197"/>
      <c r="AU14" s="197"/>
      <c r="AV14" s="197"/>
      <c r="AW14" s="198"/>
      <c r="AX14" s="196">
        <v>4</v>
      </c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202"/>
      <c r="BP14" s="205">
        <v>5</v>
      </c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4"/>
      <c r="CG14" s="203"/>
      <c r="CH14" s="203"/>
      <c r="CI14" s="204"/>
      <c r="CJ14" s="196">
        <v>6</v>
      </c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</row>
    <row r="15" spans="1:104" ht="15.75" customHeight="1">
      <c r="A15" s="166" t="s">
        <v>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71" t="s">
        <v>13</v>
      </c>
      <c r="AC15" s="171"/>
      <c r="AD15" s="171"/>
      <c r="AE15" s="171"/>
      <c r="AF15" s="171"/>
      <c r="AG15" s="171"/>
      <c r="AH15" s="167" t="s">
        <v>18</v>
      </c>
      <c r="AI15" s="167"/>
      <c r="AJ15" s="167"/>
      <c r="AK15" s="167"/>
      <c r="AL15" s="167"/>
      <c r="AM15" s="167"/>
      <c r="AN15" s="167"/>
      <c r="AO15" s="167"/>
      <c r="AP15" s="167"/>
      <c r="AQ15" s="168"/>
      <c r="AR15" s="169"/>
      <c r="AS15" s="169"/>
      <c r="AT15" s="169"/>
      <c r="AU15" s="169"/>
      <c r="AV15" s="169"/>
      <c r="AW15" s="170"/>
      <c r="AX15" s="156">
        <f>AX16+AX92</f>
        <v>13225763</v>
      </c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>
        <f>BP16+BP92</f>
        <v>12123771.68</v>
      </c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>
        <f>CJ16+CJ92</f>
        <v>1101991.3200000003</v>
      </c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7"/>
    </row>
    <row r="16" spans="1:104" ht="22.5" customHeight="1">
      <c r="A16" s="162" t="s">
        <v>475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44" t="s">
        <v>27</v>
      </c>
      <c r="AC16" s="145"/>
      <c r="AD16" s="145"/>
      <c r="AE16" s="145"/>
      <c r="AF16" s="145"/>
      <c r="AG16" s="146"/>
      <c r="AH16" s="143" t="s">
        <v>28</v>
      </c>
      <c r="AI16" s="143"/>
      <c r="AJ16" s="143"/>
      <c r="AK16" s="143"/>
      <c r="AL16" s="143"/>
      <c r="AM16" s="143"/>
      <c r="AN16" s="143"/>
      <c r="AO16" s="143"/>
      <c r="AP16" s="143"/>
      <c r="AQ16" s="144"/>
      <c r="AR16" s="145"/>
      <c r="AS16" s="145"/>
      <c r="AT16" s="145"/>
      <c r="AU16" s="145"/>
      <c r="AV16" s="145"/>
      <c r="AW16" s="146"/>
      <c r="AX16" s="149">
        <f>AX17+AX29+AX44+AX67+AX77+AX88+AX85</f>
        <v>6186400</v>
      </c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>
        <f>BP17+BP29+BP44+BP67+BP77+BP88+BP85+BP71</f>
        <v>5711819.289999999</v>
      </c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0">
        <f>AX16-BP16</f>
        <v>474580.7100000009</v>
      </c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7"/>
    </row>
    <row r="17" spans="1:104" ht="20.25" customHeight="1">
      <c r="A17" s="165" t="s">
        <v>29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43" t="s">
        <v>27</v>
      </c>
      <c r="AC17" s="143"/>
      <c r="AD17" s="143"/>
      <c r="AE17" s="143"/>
      <c r="AF17" s="143"/>
      <c r="AG17" s="143"/>
      <c r="AH17" s="143" t="s">
        <v>30</v>
      </c>
      <c r="AI17" s="143"/>
      <c r="AJ17" s="143"/>
      <c r="AK17" s="143"/>
      <c r="AL17" s="143"/>
      <c r="AM17" s="143"/>
      <c r="AN17" s="143"/>
      <c r="AO17" s="143"/>
      <c r="AP17" s="143"/>
      <c r="AQ17" s="144"/>
      <c r="AR17" s="145"/>
      <c r="AS17" s="145"/>
      <c r="AT17" s="145"/>
      <c r="AU17" s="145"/>
      <c r="AV17" s="145"/>
      <c r="AW17" s="146"/>
      <c r="AX17" s="149">
        <f>AX18</f>
        <v>660000</v>
      </c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>
        <f>BP18</f>
        <v>679971.5300000001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>
        <f>CJ18</f>
        <v>-19971.530000000144</v>
      </c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58"/>
    </row>
    <row r="18" spans="1:104" ht="21" customHeight="1">
      <c r="A18" s="126" t="s">
        <v>31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 t="s">
        <v>27</v>
      </c>
      <c r="AC18" s="127"/>
      <c r="AD18" s="127"/>
      <c r="AE18" s="127"/>
      <c r="AF18" s="127"/>
      <c r="AG18" s="127"/>
      <c r="AH18" s="127" t="s">
        <v>32</v>
      </c>
      <c r="AI18" s="127"/>
      <c r="AJ18" s="127"/>
      <c r="AK18" s="127"/>
      <c r="AL18" s="127"/>
      <c r="AM18" s="127"/>
      <c r="AN18" s="127"/>
      <c r="AO18" s="127"/>
      <c r="AP18" s="127"/>
      <c r="AQ18" s="128"/>
      <c r="AR18" s="129"/>
      <c r="AS18" s="129"/>
      <c r="AT18" s="129"/>
      <c r="AU18" s="129"/>
      <c r="AV18" s="129"/>
      <c r="AW18" s="130"/>
      <c r="AX18" s="148">
        <f>AX19</f>
        <v>660000</v>
      </c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>
        <f>BP19</f>
        <v>679971.5300000001</v>
      </c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31">
        <f aca="true" t="shared" si="0" ref="CJ18:CJ40">AX18-BP18</f>
        <v>-19971.530000000144</v>
      </c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4"/>
    </row>
    <row r="19" spans="1:104" ht="57.75" customHeight="1">
      <c r="A19" s="126" t="s">
        <v>33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 t="s">
        <v>27</v>
      </c>
      <c r="AC19" s="127"/>
      <c r="AD19" s="127"/>
      <c r="AE19" s="127"/>
      <c r="AF19" s="127"/>
      <c r="AG19" s="127"/>
      <c r="AH19" s="127" t="s">
        <v>34</v>
      </c>
      <c r="AI19" s="127"/>
      <c r="AJ19" s="127"/>
      <c r="AK19" s="127"/>
      <c r="AL19" s="127"/>
      <c r="AM19" s="127"/>
      <c r="AN19" s="127"/>
      <c r="AO19" s="127"/>
      <c r="AP19" s="127"/>
      <c r="AQ19" s="128"/>
      <c r="AR19" s="129"/>
      <c r="AS19" s="129"/>
      <c r="AT19" s="129"/>
      <c r="AU19" s="129"/>
      <c r="AV19" s="129"/>
      <c r="AW19" s="130"/>
      <c r="AX19" s="148">
        <f>AX20</f>
        <v>660000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>
        <f>BP20+BP25</f>
        <v>679971.5300000001</v>
      </c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>
        <f t="shared" si="0"/>
        <v>-19971.530000000144</v>
      </c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55"/>
    </row>
    <row r="20" spans="1:104" ht="123" customHeight="1">
      <c r="A20" s="154" t="s">
        <v>35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0" t="s">
        <v>27</v>
      </c>
      <c r="AC20" s="150"/>
      <c r="AD20" s="150"/>
      <c r="AE20" s="150"/>
      <c r="AF20" s="150"/>
      <c r="AG20" s="150"/>
      <c r="AH20" s="150" t="s">
        <v>36</v>
      </c>
      <c r="AI20" s="150"/>
      <c r="AJ20" s="150"/>
      <c r="AK20" s="150"/>
      <c r="AL20" s="150"/>
      <c r="AM20" s="150"/>
      <c r="AN20" s="150"/>
      <c r="AO20" s="150"/>
      <c r="AP20" s="150"/>
      <c r="AQ20" s="151"/>
      <c r="AR20" s="152"/>
      <c r="AS20" s="152"/>
      <c r="AT20" s="152"/>
      <c r="AU20" s="152"/>
      <c r="AV20" s="152"/>
      <c r="AW20" s="153"/>
      <c r="AX20" s="131">
        <f>AX21+AX22+AX23+AX24</f>
        <v>660000</v>
      </c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7"/>
      <c r="BN20" s="16"/>
      <c r="BO20" s="16"/>
      <c r="BP20" s="131">
        <f>BP21+BP22+BP23+BP24</f>
        <v>678772.7700000001</v>
      </c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7"/>
      <c r="CF20" s="16"/>
      <c r="CG20" s="16"/>
      <c r="CH20" s="16"/>
      <c r="CI20" s="16"/>
      <c r="CJ20" s="131">
        <f t="shared" si="0"/>
        <v>-18772.770000000135</v>
      </c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4"/>
    </row>
    <row r="21" spans="1:104" ht="128.25" customHeight="1">
      <c r="A21" s="126" t="s">
        <v>35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7" t="s">
        <v>27</v>
      </c>
      <c r="AC21" s="127"/>
      <c r="AD21" s="127"/>
      <c r="AE21" s="127"/>
      <c r="AF21" s="127"/>
      <c r="AG21" s="127"/>
      <c r="AH21" s="127" t="s">
        <v>37</v>
      </c>
      <c r="AI21" s="127"/>
      <c r="AJ21" s="127"/>
      <c r="AK21" s="127"/>
      <c r="AL21" s="127"/>
      <c r="AM21" s="127"/>
      <c r="AN21" s="127"/>
      <c r="AO21" s="127"/>
      <c r="AP21" s="127"/>
      <c r="AQ21" s="128"/>
      <c r="AR21" s="129"/>
      <c r="AS21" s="129"/>
      <c r="AT21" s="129"/>
      <c r="AU21" s="129"/>
      <c r="AV21" s="129"/>
      <c r="AW21" s="130"/>
      <c r="AX21" s="131">
        <v>660000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7"/>
      <c r="BN21" s="16"/>
      <c r="BO21" s="16"/>
      <c r="BP21" s="131">
        <v>677787.17</v>
      </c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7"/>
      <c r="CF21" s="16"/>
      <c r="CG21" s="16"/>
      <c r="CH21" s="16"/>
      <c r="CI21" s="16"/>
      <c r="CJ21" s="131">
        <f t="shared" si="0"/>
        <v>-17787.170000000042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4"/>
    </row>
    <row r="22" spans="1:104" ht="132.75" customHeight="1">
      <c r="A22" s="126" t="s">
        <v>35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7" t="s">
        <v>27</v>
      </c>
      <c r="AC22" s="127"/>
      <c r="AD22" s="127"/>
      <c r="AE22" s="127"/>
      <c r="AF22" s="127"/>
      <c r="AG22" s="127"/>
      <c r="AH22" s="127" t="s">
        <v>210</v>
      </c>
      <c r="AI22" s="127"/>
      <c r="AJ22" s="127"/>
      <c r="AK22" s="127"/>
      <c r="AL22" s="127"/>
      <c r="AM22" s="127"/>
      <c r="AN22" s="127"/>
      <c r="AO22" s="127"/>
      <c r="AP22" s="127"/>
      <c r="AQ22" s="128"/>
      <c r="AR22" s="129"/>
      <c r="AS22" s="129"/>
      <c r="AT22" s="129"/>
      <c r="AU22" s="129"/>
      <c r="AV22" s="129"/>
      <c r="AW22" s="130"/>
      <c r="AX22" s="131">
        <v>0</v>
      </c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7"/>
      <c r="BN22" s="16"/>
      <c r="BO22" s="16"/>
      <c r="BP22" s="131">
        <v>761.3</v>
      </c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7"/>
      <c r="CF22" s="16"/>
      <c r="CG22" s="16"/>
      <c r="CH22" s="16"/>
      <c r="CI22" s="16"/>
      <c r="CJ22" s="131">
        <f t="shared" si="0"/>
        <v>-761.3</v>
      </c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4"/>
    </row>
    <row r="23" spans="1:104" ht="130.5" customHeight="1">
      <c r="A23" s="126" t="s">
        <v>35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 t="s">
        <v>27</v>
      </c>
      <c r="AC23" s="127"/>
      <c r="AD23" s="127"/>
      <c r="AE23" s="127"/>
      <c r="AF23" s="127"/>
      <c r="AG23" s="127"/>
      <c r="AH23" s="127" t="s">
        <v>218</v>
      </c>
      <c r="AI23" s="127"/>
      <c r="AJ23" s="127"/>
      <c r="AK23" s="127"/>
      <c r="AL23" s="127"/>
      <c r="AM23" s="127"/>
      <c r="AN23" s="127"/>
      <c r="AO23" s="127"/>
      <c r="AP23" s="127"/>
      <c r="AQ23" s="128"/>
      <c r="AR23" s="129"/>
      <c r="AS23" s="129"/>
      <c r="AT23" s="129"/>
      <c r="AU23" s="129"/>
      <c r="AV23" s="129"/>
      <c r="AW23" s="130"/>
      <c r="AX23" s="131">
        <v>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7"/>
      <c r="BN23" s="16"/>
      <c r="BO23" s="16"/>
      <c r="BP23" s="131">
        <v>224.3</v>
      </c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7"/>
      <c r="CF23" s="16"/>
      <c r="CG23" s="16"/>
      <c r="CH23" s="16"/>
      <c r="CI23" s="16"/>
      <c r="CJ23" s="131">
        <f t="shared" si="0"/>
        <v>-224.3</v>
      </c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4"/>
    </row>
    <row r="24" spans="1:104" ht="130.5" customHeight="1">
      <c r="A24" s="126" t="s">
        <v>35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7" t="s">
        <v>27</v>
      </c>
      <c r="AC24" s="127"/>
      <c r="AD24" s="127"/>
      <c r="AE24" s="127"/>
      <c r="AF24" s="127"/>
      <c r="AG24" s="127"/>
      <c r="AH24" s="127" t="s">
        <v>233</v>
      </c>
      <c r="AI24" s="127"/>
      <c r="AJ24" s="127"/>
      <c r="AK24" s="127"/>
      <c r="AL24" s="127"/>
      <c r="AM24" s="127"/>
      <c r="AN24" s="127"/>
      <c r="AO24" s="127"/>
      <c r="AP24" s="127"/>
      <c r="AQ24" s="128"/>
      <c r="AR24" s="129"/>
      <c r="AS24" s="129"/>
      <c r="AT24" s="129"/>
      <c r="AU24" s="129"/>
      <c r="AV24" s="129"/>
      <c r="AW24" s="130"/>
      <c r="AX24" s="131">
        <v>0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7"/>
      <c r="BN24" s="16"/>
      <c r="BO24" s="16"/>
      <c r="BP24" s="131">
        <v>0</v>
      </c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7"/>
      <c r="CF24" s="16"/>
      <c r="CG24" s="16"/>
      <c r="CH24" s="16"/>
      <c r="CI24" s="16"/>
      <c r="CJ24" s="131">
        <f>AX24-BP24</f>
        <v>0</v>
      </c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4"/>
    </row>
    <row r="25" spans="1:104" ht="118.5" customHeight="1">
      <c r="A25" s="154" t="s">
        <v>368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0" t="s">
        <v>27</v>
      </c>
      <c r="AC25" s="150"/>
      <c r="AD25" s="150"/>
      <c r="AE25" s="150"/>
      <c r="AF25" s="150"/>
      <c r="AG25" s="150"/>
      <c r="AH25" s="150" t="s">
        <v>369</v>
      </c>
      <c r="AI25" s="150"/>
      <c r="AJ25" s="150"/>
      <c r="AK25" s="150"/>
      <c r="AL25" s="150"/>
      <c r="AM25" s="150"/>
      <c r="AN25" s="150"/>
      <c r="AO25" s="150"/>
      <c r="AP25" s="150"/>
      <c r="AQ25" s="151"/>
      <c r="AR25" s="152"/>
      <c r="AS25" s="152"/>
      <c r="AT25" s="152"/>
      <c r="AU25" s="152"/>
      <c r="AV25" s="152"/>
      <c r="AW25" s="153"/>
      <c r="AX25" s="131">
        <f>AX26+AX27+AX28</f>
        <v>0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7"/>
      <c r="BN25" s="16"/>
      <c r="BO25" s="16"/>
      <c r="BP25" s="131">
        <f>BP26+BP27+BP28</f>
        <v>1198.7600000000002</v>
      </c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7"/>
      <c r="CF25" s="16"/>
      <c r="CG25" s="16"/>
      <c r="CH25" s="16"/>
      <c r="CI25" s="16"/>
      <c r="CJ25" s="131">
        <f>AX25-BP25</f>
        <v>-1198.7600000000002</v>
      </c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4"/>
    </row>
    <row r="26" spans="1:104" ht="115.5" customHeight="1">
      <c r="A26" s="126" t="s">
        <v>368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 t="s">
        <v>27</v>
      </c>
      <c r="AC26" s="127"/>
      <c r="AD26" s="127"/>
      <c r="AE26" s="127"/>
      <c r="AF26" s="127"/>
      <c r="AG26" s="127"/>
      <c r="AH26" s="127" t="s">
        <v>370</v>
      </c>
      <c r="AI26" s="127"/>
      <c r="AJ26" s="127"/>
      <c r="AK26" s="127"/>
      <c r="AL26" s="127"/>
      <c r="AM26" s="127"/>
      <c r="AN26" s="127"/>
      <c r="AO26" s="127"/>
      <c r="AP26" s="127"/>
      <c r="AQ26" s="128"/>
      <c r="AR26" s="129"/>
      <c r="AS26" s="129"/>
      <c r="AT26" s="129"/>
      <c r="AU26" s="129"/>
      <c r="AV26" s="129"/>
      <c r="AW26" s="130"/>
      <c r="AX26" s="131">
        <v>0</v>
      </c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7"/>
      <c r="BN26" s="16"/>
      <c r="BO26" s="16"/>
      <c r="BP26" s="131">
        <v>1071.9</v>
      </c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7"/>
      <c r="CF26" s="16"/>
      <c r="CG26" s="16"/>
      <c r="CH26" s="16"/>
      <c r="CI26" s="16"/>
      <c r="CJ26" s="131">
        <f>AX26-BP26</f>
        <v>-1071.9</v>
      </c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4"/>
    </row>
    <row r="27" spans="1:104" ht="117" customHeight="1">
      <c r="A27" s="126" t="s">
        <v>368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 t="s">
        <v>27</v>
      </c>
      <c r="AC27" s="127"/>
      <c r="AD27" s="127"/>
      <c r="AE27" s="127"/>
      <c r="AF27" s="127"/>
      <c r="AG27" s="127"/>
      <c r="AH27" s="127" t="s">
        <v>371</v>
      </c>
      <c r="AI27" s="127"/>
      <c r="AJ27" s="127"/>
      <c r="AK27" s="127"/>
      <c r="AL27" s="127"/>
      <c r="AM27" s="127"/>
      <c r="AN27" s="127"/>
      <c r="AO27" s="127"/>
      <c r="AP27" s="127"/>
      <c r="AQ27" s="128"/>
      <c r="AR27" s="129"/>
      <c r="AS27" s="129"/>
      <c r="AT27" s="129"/>
      <c r="AU27" s="129"/>
      <c r="AV27" s="129"/>
      <c r="AW27" s="130"/>
      <c r="AX27" s="131">
        <v>0</v>
      </c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7"/>
      <c r="BN27" s="16"/>
      <c r="BO27" s="16"/>
      <c r="BP27" s="131">
        <v>4.44</v>
      </c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7"/>
      <c r="CF27" s="16"/>
      <c r="CG27" s="16"/>
      <c r="CH27" s="16"/>
      <c r="CI27" s="16"/>
      <c r="CJ27" s="131">
        <f>AX27-BP27</f>
        <v>-4.44</v>
      </c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/>
    </row>
    <row r="28" spans="1:104" ht="116.25" customHeight="1">
      <c r="A28" s="126" t="s">
        <v>368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 t="s">
        <v>27</v>
      </c>
      <c r="AC28" s="127"/>
      <c r="AD28" s="127"/>
      <c r="AE28" s="127"/>
      <c r="AF28" s="127"/>
      <c r="AG28" s="127"/>
      <c r="AH28" s="127" t="s">
        <v>372</v>
      </c>
      <c r="AI28" s="127"/>
      <c r="AJ28" s="127"/>
      <c r="AK28" s="127"/>
      <c r="AL28" s="127"/>
      <c r="AM28" s="127"/>
      <c r="AN28" s="127"/>
      <c r="AO28" s="127"/>
      <c r="AP28" s="127"/>
      <c r="AQ28" s="128"/>
      <c r="AR28" s="129"/>
      <c r="AS28" s="129"/>
      <c r="AT28" s="129"/>
      <c r="AU28" s="129"/>
      <c r="AV28" s="129"/>
      <c r="AW28" s="130"/>
      <c r="AX28" s="131">
        <v>0</v>
      </c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7"/>
      <c r="BN28" s="16"/>
      <c r="BO28" s="16"/>
      <c r="BP28" s="131">
        <v>122.42</v>
      </c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7"/>
      <c r="CF28" s="16"/>
      <c r="CG28" s="16"/>
      <c r="CH28" s="16"/>
      <c r="CI28" s="16"/>
      <c r="CJ28" s="131">
        <f>AX28-BP28</f>
        <v>-122.42</v>
      </c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4"/>
    </row>
    <row r="29" spans="1:104" ht="21.75" customHeight="1">
      <c r="A29" s="165" t="s">
        <v>38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43" t="s">
        <v>27</v>
      </c>
      <c r="AC29" s="143"/>
      <c r="AD29" s="143"/>
      <c r="AE29" s="143"/>
      <c r="AF29" s="143"/>
      <c r="AG29" s="143"/>
      <c r="AH29" s="143" t="s">
        <v>39</v>
      </c>
      <c r="AI29" s="143"/>
      <c r="AJ29" s="143"/>
      <c r="AK29" s="143"/>
      <c r="AL29" s="143"/>
      <c r="AM29" s="143"/>
      <c r="AN29" s="143"/>
      <c r="AO29" s="143"/>
      <c r="AP29" s="143"/>
      <c r="AQ29" s="144"/>
      <c r="AR29" s="145"/>
      <c r="AS29" s="145"/>
      <c r="AT29" s="145"/>
      <c r="AU29" s="145"/>
      <c r="AV29" s="145"/>
      <c r="AW29" s="146"/>
      <c r="AX29" s="149">
        <f>AX30+AX37</f>
        <v>437900</v>
      </c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>
        <f>BP30+BP37</f>
        <v>428521.56</v>
      </c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>
        <f t="shared" si="0"/>
        <v>9378.440000000002</v>
      </c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58"/>
    </row>
    <row r="30" spans="1:104" ht="36" customHeight="1">
      <c r="A30" s="126" t="s">
        <v>40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 t="s">
        <v>27</v>
      </c>
      <c r="AC30" s="127"/>
      <c r="AD30" s="127"/>
      <c r="AE30" s="127"/>
      <c r="AF30" s="127"/>
      <c r="AG30" s="127"/>
      <c r="AH30" s="127" t="s">
        <v>41</v>
      </c>
      <c r="AI30" s="127"/>
      <c r="AJ30" s="127"/>
      <c r="AK30" s="127"/>
      <c r="AL30" s="127"/>
      <c r="AM30" s="127"/>
      <c r="AN30" s="127"/>
      <c r="AO30" s="127"/>
      <c r="AP30" s="127"/>
      <c r="AQ30" s="128"/>
      <c r="AR30" s="129"/>
      <c r="AS30" s="129"/>
      <c r="AT30" s="129"/>
      <c r="AU30" s="129"/>
      <c r="AV30" s="129"/>
      <c r="AW30" s="130"/>
      <c r="AX30" s="148">
        <f>AX32+AX34</f>
        <v>29400</v>
      </c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>
        <f>BP32+BP34</f>
        <v>19923.31</v>
      </c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>
        <f t="shared" si="0"/>
        <v>9476.689999999999</v>
      </c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55"/>
    </row>
    <row r="31" spans="1:104" ht="46.5" customHeight="1">
      <c r="A31" s="126" t="s">
        <v>337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7" t="s">
        <v>27</v>
      </c>
      <c r="AC31" s="127"/>
      <c r="AD31" s="127"/>
      <c r="AE31" s="127"/>
      <c r="AF31" s="127"/>
      <c r="AG31" s="127"/>
      <c r="AH31" s="127" t="s">
        <v>338</v>
      </c>
      <c r="AI31" s="127"/>
      <c r="AJ31" s="127"/>
      <c r="AK31" s="127"/>
      <c r="AL31" s="127"/>
      <c r="AM31" s="127"/>
      <c r="AN31" s="127"/>
      <c r="AO31" s="127"/>
      <c r="AP31" s="127"/>
      <c r="AQ31" s="128"/>
      <c r="AR31" s="129"/>
      <c r="AS31" s="129"/>
      <c r="AT31" s="129"/>
      <c r="AU31" s="129"/>
      <c r="AV31" s="129"/>
      <c r="AW31" s="130"/>
      <c r="AX31" s="148">
        <v>53000</v>
      </c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>
        <v>15895.58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>
        <f>AX31-BP31</f>
        <v>37104.42</v>
      </c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55"/>
    </row>
    <row r="32" spans="1:104" ht="49.5" customHeight="1">
      <c r="A32" s="154" t="s">
        <v>42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0" t="s">
        <v>27</v>
      </c>
      <c r="AC32" s="150"/>
      <c r="AD32" s="150"/>
      <c r="AE32" s="150"/>
      <c r="AF32" s="150"/>
      <c r="AG32" s="150"/>
      <c r="AH32" s="150" t="s">
        <v>328</v>
      </c>
      <c r="AI32" s="150"/>
      <c r="AJ32" s="150"/>
      <c r="AK32" s="150"/>
      <c r="AL32" s="150"/>
      <c r="AM32" s="150"/>
      <c r="AN32" s="150"/>
      <c r="AO32" s="150"/>
      <c r="AP32" s="150"/>
      <c r="AQ32" s="151"/>
      <c r="AR32" s="152"/>
      <c r="AS32" s="152"/>
      <c r="AT32" s="152"/>
      <c r="AU32" s="152"/>
      <c r="AV32" s="152"/>
      <c r="AW32" s="153"/>
      <c r="AX32" s="131">
        <f>AX33</f>
        <v>29400</v>
      </c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7"/>
      <c r="BN32" s="16"/>
      <c r="BO32" s="16"/>
      <c r="BP32" s="131">
        <f>BP33</f>
        <v>3398.63</v>
      </c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7"/>
      <c r="CF32" s="16"/>
      <c r="CG32" s="16"/>
      <c r="CH32" s="16"/>
      <c r="CI32" s="16"/>
      <c r="CJ32" s="131">
        <f t="shared" si="0"/>
        <v>26001.37</v>
      </c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4"/>
    </row>
    <row r="33" spans="1:104" ht="47.25" customHeight="1">
      <c r="A33" s="126" t="s">
        <v>42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 t="s">
        <v>27</v>
      </c>
      <c r="AC33" s="127"/>
      <c r="AD33" s="127"/>
      <c r="AE33" s="127"/>
      <c r="AF33" s="127"/>
      <c r="AG33" s="127"/>
      <c r="AH33" s="127" t="s">
        <v>329</v>
      </c>
      <c r="AI33" s="127"/>
      <c r="AJ33" s="127"/>
      <c r="AK33" s="127"/>
      <c r="AL33" s="127"/>
      <c r="AM33" s="127"/>
      <c r="AN33" s="127"/>
      <c r="AO33" s="127"/>
      <c r="AP33" s="127"/>
      <c r="AQ33" s="128"/>
      <c r="AR33" s="129"/>
      <c r="AS33" s="129"/>
      <c r="AT33" s="129"/>
      <c r="AU33" s="129"/>
      <c r="AV33" s="129"/>
      <c r="AW33" s="130"/>
      <c r="AX33" s="131">
        <v>29400</v>
      </c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7"/>
      <c r="BN33" s="16"/>
      <c r="BO33" s="16"/>
      <c r="BP33" s="131">
        <v>3398.63</v>
      </c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7"/>
      <c r="CF33" s="16"/>
      <c r="CG33" s="16"/>
      <c r="CH33" s="16"/>
      <c r="CI33" s="16"/>
      <c r="CJ33" s="131">
        <f t="shared" si="0"/>
        <v>26001.37</v>
      </c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4"/>
    </row>
    <row r="34" spans="1:104" ht="58.5" customHeight="1">
      <c r="A34" s="126" t="s">
        <v>332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7" t="s">
        <v>27</v>
      </c>
      <c r="AC34" s="127"/>
      <c r="AD34" s="127"/>
      <c r="AE34" s="127"/>
      <c r="AF34" s="127"/>
      <c r="AG34" s="127"/>
      <c r="AH34" s="127" t="s">
        <v>330</v>
      </c>
      <c r="AI34" s="127"/>
      <c r="AJ34" s="127"/>
      <c r="AK34" s="127"/>
      <c r="AL34" s="127"/>
      <c r="AM34" s="127"/>
      <c r="AN34" s="127"/>
      <c r="AO34" s="127"/>
      <c r="AP34" s="127"/>
      <c r="AQ34" s="128"/>
      <c r="AR34" s="129"/>
      <c r="AS34" s="129"/>
      <c r="AT34" s="129"/>
      <c r="AU34" s="129"/>
      <c r="AV34" s="129"/>
      <c r="AW34" s="130"/>
      <c r="AX34" s="131">
        <f>AX35</f>
        <v>0</v>
      </c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7"/>
      <c r="BN34" s="16"/>
      <c r="BO34" s="16"/>
      <c r="BP34" s="131">
        <f>BP35+BP36</f>
        <v>16524.68</v>
      </c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7"/>
      <c r="CF34" s="16"/>
      <c r="CG34" s="16"/>
      <c r="CH34" s="16"/>
      <c r="CI34" s="16"/>
      <c r="CJ34" s="131">
        <f t="shared" si="0"/>
        <v>-16524.68</v>
      </c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4"/>
    </row>
    <row r="35" spans="1:104" ht="59.25" customHeight="1">
      <c r="A35" s="126" t="s">
        <v>332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7" t="s">
        <v>27</v>
      </c>
      <c r="AC35" s="127"/>
      <c r="AD35" s="127"/>
      <c r="AE35" s="127"/>
      <c r="AF35" s="127"/>
      <c r="AG35" s="127"/>
      <c r="AH35" s="127" t="s">
        <v>331</v>
      </c>
      <c r="AI35" s="127"/>
      <c r="AJ35" s="127"/>
      <c r="AK35" s="127"/>
      <c r="AL35" s="127"/>
      <c r="AM35" s="127"/>
      <c r="AN35" s="127"/>
      <c r="AO35" s="127"/>
      <c r="AP35" s="127"/>
      <c r="AQ35" s="128"/>
      <c r="AR35" s="129"/>
      <c r="AS35" s="129"/>
      <c r="AT35" s="129"/>
      <c r="AU35" s="129"/>
      <c r="AV35" s="129"/>
      <c r="AW35" s="130"/>
      <c r="AX35" s="131">
        <v>0</v>
      </c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7"/>
      <c r="BN35" s="16"/>
      <c r="BO35" s="16"/>
      <c r="BP35" s="131">
        <v>16520.18</v>
      </c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7"/>
      <c r="CF35" s="16"/>
      <c r="CG35" s="16"/>
      <c r="CH35" s="16"/>
      <c r="CI35" s="16"/>
      <c r="CJ35" s="131">
        <f t="shared" si="0"/>
        <v>-16520.18</v>
      </c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4"/>
    </row>
    <row r="36" spans="1:104" ht="59.25" customHeight="1">
      <c r="A36" s="126" t="s">
        <v>332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5"/>
      <c r="AC36" s="15"/>
      <c r="AD36" s="15" t="s">
        <v>27</v>
      </c>
      <c r="AE36" s="15"/>
      <c r="AF36" s="15"/>
      <c r="AG36" s="15"/>
      <c r="AH36" s="127" t="s">
        <v>477</v>
      </c>
      <c r="AI36" s="127"/>
      <c r="AJ36" s="127"/>
      <c r="AK36" s="127"/>
      <c r="AL36" s="127"/>
      <c r="AM36" s="127"/>
      <c r="AN36" s="127"/>
      <c r="AO36" s="127"/>
      <c r="AP36" s="127"/>
      <c r="AQ36" s="128"/>
      <c r="AR36" s="129"/>
      <c r="AS36" s="129"/>
      <c r="AT36" s="129"/>
      <c r="AU36" s="129"/>
      <c r="AV36" s="129"/>
      <c r="AW36" s="130"/>
      <c r="AX36" s="131">
        <v>0</v>
      </c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56"/>
      <c r="BL36" s="56"/>
      <c r="BM36" s="60"/>
      <c r="BN36" s="16"/>
      <c r="BO36" s="16"/>
      <c r="BP36" s="131">
        <v>4.5</v>
      </c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56"/>
      <c r="CC36" s="56"/>
      <c r="CD36" s="56"/>
      <c r="CE36" s="60"/>
      <c r="CF36" s="16"/>
      <c r="CG36" s="16"/>
      <c r="CH36" s="16"/>
      <c r="CI36" s="16"/>
      <c r="CJ36" s="131">
        <f>AX36-BP36</f>
        <v>-4.5</v>
      </c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4"/>
    </row>
    <row r="37" spans="1:104" ht="26.25" customHeight="1">
      <c r="A37" s="126" t="s">
        <v>43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7" t="s">
        <v>27</v>
      </c>
      <c r="AC37" s="127"/>
      <c r="AD37" s="127"/>
      <c r="AE37" s="127"/>
      <c r="AF37" s="127"/>
      <c r="AG37" s="127"/>
      <c r="AH37" s="127" t="s">
        <v>333</v>
      </c>
      <c r="AI37" s="127"/>
      <c r="AJ37" s="127"/>
      <c r="AK37" s="127"/>
      <c r="AL37" s="127"/>
      <c r="AM37" s="127"/>
      <c r="AN37" s="127"/>
      <c r="AO37" s="127"/>
      <c r="AP37" s="127"/>
      <c r="AQ37" s="128"/>
      <c r="AR37" s="129"/>
      <c r="AS37" s="129"/>
      <c r="AT37" s="129"/>
      <c r="AU37" s="129"/>
      <c r="AV37" s="129"/>
      <c r="AW37" s="130"/>
      <c r="AX37" s="131">
        <f>AX40+AX38</f>
        <v>408500</v>
      </c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7"/>
      <c r="BN37" s="16"/>
      <c r="BO37" s="16"/>
      <c r="BP37" s="131">
        <f>BP40+BP38</f>
        <v>408598.25</v>
      </c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7"/>
      <c r="CF37" s="16"/>
      <c r="CG37" s="16"/>
      <c r="CH37" s="16"/>
      <c r="CI37" s="16"/>
      <c r="CJ37" s="131">
        <f t="shared" si="0"/>
        <v>-98.25</v>
      </c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4"/>
    </row>
    <row r="38" spans="1:104" ht="24.75" customHeight="1">
      <c r="A38" s="126" t="s">
        <v>43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5"/>
      <c r="AC38" s="15"/>
      <c r="AD38" s="15" t="s">
        <v>27</v>
      </c>
      <c r="AE38" s="15"/>
      <c r="AF38" s="15"/>
      <c r="AG38" s="15"/>
      <c r="AH38" s="127" t="s">
        <v>374</v>
      </c>
      <c r="AI38" s="127"/>
      <c r="AJ38" s="127"/>
      <c r="AK38" s="127"/>
      <c r="AL38" s="127"/>
      <c r="AM38" s="127"/>
      <c r="AN38" s="127"/>
      <c r="AO38" s="127"/>
      <c r="AP38" s="127"/>
      <c r="AQ38" s="128"/>
      <c r="AR38" s="129"/>
      <c r="AS38" s="129"/>
      <c r="AT38" s="129"/>
      <c r="AU38" s="129"/>
      <c r="AV38" s="129"/>
      <c r="AW38" s="130"/>
      <c r="AX38" s="131">
        <f>AX39</f>
        <v>408500</v>
      </c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7"/>
      <c r="BN38" s="16"/>
      <c r="BO38" s="16"/>
      <c r="BP38" s="131">
        <f>BP39</f>
        <v>0</v>
      </c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7"/>
      <c r="CF38" s="16"/>
      <c r="CG38" s="16"/>
      <c r="CH38" s="16"/>
      <c r="CI38" s="16"/>
      <c r="CJ38" s="131">
        <f>AX38-BP38</f>
        <v>408500</v>
      </c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4"/>
    </row>
    <row r="39" spans="1:104" ht="23.25" customHeight="1">
      <c r="A39" s="126" t="s">
        <v>43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5"/>
      <c r="AC39" s="15"/>
      <c r="AD39" s="15" t="s">
        <v>27</v>
      </c>
      <c r="AE39" s="15"/>
      <c r="AF39" s="15"/>
      <c r="AG39" s="15"/>
      <c r="AH39" s="127" t="s">
        <v>375</v>
      </c>
      <c r="AI39" s="127"/>
      <c r="AJ39" s="127"/>
      <c r="AK39" s="127"/>
      <c r="AL39" s="127"/>
      <c r="AM39" s="127"/>
      <c r="AN39" s="127"/>
      <c r="AO39" s="127"/>
      <c r="AP39" s="127"/>
      <c r="AQ39" s="128"/>
      <c r="AR39" s="129"/>
      <c r="AS39" s="129"/>
      <c r="AT39" s="129"/>
      <c r="AU39" s="129"/>
      <c r="AV39" s="129"/>
      <c r="AW39" s="130"/>
      <c r="AX39" s="131">
        <v>408500</v>
      </c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7"/>
      <c r="BN39" s="16"/>
      <c r="BO39" s="16"/>
      <c r="BP39" s="131">
        <v>0</v>
      </c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7"/>
      <c r="CF39" s="16"/>
      <c r="CG39" s="16"/>
      <c r="CH39" s="16"/>
      <c r="CI39" s="16"/>
      <c r="CJ39" s="131">
        <f>AX39-BP39</f>
        <v>408500</v>
      </c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4"/>
    </row>
    <row r="40" spans="1:104" ht="37.5" customHeight="1">
      <c r="A40" s="126" t="s">
        <v>334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7" t="s">
        <v>27</v>
      </c>
      <c r="AC40" s="127"/>
      <c r="AD40" s="127"/>
      <c r="AE40" s="127"/>
      <c r="AF40" s="127"/>
      <c r="AG40" s="127"/>
      <c r="AH40" s="127" t="s">
        <v>335</v>
      </c>
      <c r="AI40" s="127"/>
      <c r="AJ40" s="127"/>
      <c r="AK40" s="127"/>
      <c r="AL40" s="127"/>
      <c r="AM40" s="127"/>
      <c r="AN40" s="127"/>
      <c r="AO40" s="127"/>
      <c r="AP40" s="127"/>
      <c r="AQ40" s="128"/>
      <c r="AR40" s="129"/>
      <c r="AS40" s="129"/>
      <c r="AT40" s="129"/>
      <c r="AU40" s="129"/>
      <c r="AV40" s="129"/>
      <c r="AW40" s="130"/>
      <c r="AX40" s="131">
        <f>AX41</f>
        <v>0</v>
      </c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7"/>
      <c r="BN40" s="16"/>
      <c r="BO40" s="16"/>
      <c r="BP40" s="131">
        <f>BP41+BP42+BP43</f>
        <v>408598.25</v>
      </c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7"/>
      <c r="CF40" s="16"/>
      <c r="CG40" s="16"/>
      <c r="CH40" s="16"/>
      <c r="CI40" s="16"/>
      <c r="CJ40" s="131">
        <f t="shared" si="0"/>
        <v>-408598.25</v>
      </c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4"/>
    </row>
    <row r="41" spans="1:104" ht="36.75" customHeight="1">
      <c r="A41" s="126" t="s">
        <v>334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7" t="s">
        <v>27</v>
      </c>
      <c r="AC41" s="127"/>
      <c r="AD41" s="127"/>
      <c r="AE41" s="127"/>
      <c r="AF41" s="127"/>
      <c r="AG41" s="127"/>
      <c r="AH41" s="127" t="s">
        <v>336</v>
      </c>
      <c r="AI41" s="127"/>
      <c r="AJ41" s="127"/>
      <c r="AK41" s="127"/>
      <c r="AL41" s="127"/>
      <c r="AM41" s="127"/>
      <c r="AN41" s="127"/>
      <c r="AO41" s="127"/>
      <c r="AP41" s="127"/>
      <c r="AQ41" s="128"/>
      <c r="AR41" s="129"/>
      <c r="AS41" s="129"/>
      <c r="AT41" s="129"/>
      <c r="AU41" s="129"/>
      <c r="AV41" s="129"/>
      <c r="AW41" s="130"/>
      <c r="AX41" s="131">
        <v>0</v>
      </c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7"/>
      <c r="BN41" s="16"/>
      <c r="BO41" s="16"/>
      <c r="BP41" s="131">
        <v>408330.79</v>
      </c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7"/>
      <c r="CF41" s="16"/>
      <c r="CG41" s="16"/>
      <c r="CH41" s="16"/>
      <c r="CI41" s="16"/>
      <c r="CJ41" s="131">
        <f>AX41-BP41</f>
        <v>-408330.79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4"/>
    </row>
    <row r="42" spans="1:104" ht="39" customHeight="1">
      <c r="A42" s="126" t="s">
        <v>334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7" t="s">
        <v>27</v>
      </c>
      <c r="AC42" s="127"/>
      <c r="AD42" s="127"/>
      <c r="AE42" s="127"/>
      <c r="AF42" s="127"/>
      <c r="AG42" s="127"/>
      <c r="AH42" s="127" t="s">
        <v>373</v>
      </c>
      <c r="AI42" s="127"/>
      <c r="AJ42" s="127"/>
      <c r="AK42" s="127"/>
      <c r="AL42" s="127"/>
      <c r="AM42" s="127"/>
      <c r="AN42" s="127"/>
      <c r="AO42" s="127"/>
      <c r="AP42" s="127"/>
      <c r="AQ42" s="128"/>
      <c r="AR42" s="129"/>
      <c r="AS42" s="129"/>
      <c r="AT42" s="129"/>
      <c r="AU42" s="129"/>
      <c r="AV42" s="129"/>
      <c r="AW42" s="130"/>
      <c r="AX42" s="131">
        <v>0</v>
      </c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7"/>
      <c r="BN42" s="16"/>
      <c r="BO42" s="16"/>
      <c r="BP42" s="131">
        <v>105.46</v>
      </c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7"/>
      <c r="CF42" s="16"/>
      <c r="CG42" s="16"/>
      <c r="CH42" s="16"/>
      <c r="CI42" s="16"/>
      <c r="CJ42" s="131">
        <f>AX42-BP42</f>
        <v>-105.46</v>
      </c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4"/>
    </row>
    <row r="43" spans="1:104" ht="39" customHeight="1">
      <c r="A43" s="126" t="s">
        <v>334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5"/>
      <c r="AC43" s="15"/>
      <c r="AD43" s="15" t="s">
        <v>27</v>
      </c>
      <c r="AE43" s="57"/>
      <c r="AF43" s="58"/>
      <c r="AG43" s="59"/>
      <c r="AH43" s="127" t="s">
        <v>505</v>
      </c>
      <c r="AI43" s="127"/>
      <c r="AJ43" s="127"/>
      <c r="AK43" s="127"/>
      <c r="AL43" s="127"/>
      <c r="AM43" s="127"/>
      <c r="AN43" s="127"/>
      <c r="AO43" s="127"/>
      <c r="AP43" s="127"/>
      <c r="AQ43" s="128"/>
      <c r="AR43" s="129"/>
      <c r="AS43" s="129"/>
      <c r="AT43" s="129"/>
      <c r="AU43" s="129"/>
      <c r="AV43" s="129"/>
      <c r="AW43" s="130"/>
      <c r="AX43" s="131">
        <v>0</v>
      </c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56"/>
      <c r="BL43" s="56"/>
      <c r="BM43" s="60"/>
      <c r="BN43" s="16"/>
      <c r="BO43" s="16"/>
      <c r="BP43" s="131">
        <v>162</v>
      </c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56"/>
      <c r="CC43" s="56"/>
      <c r="CD43" s="56"/>
      <c r="CE43" s="60"/>
      <c r="CF43" s="16"/>
      <c r="CG43" s="16"/>
      <c r="CH43" s="16"/>
      <c r="CI43" s="16"/>
      <c r="CJ43" s="131">
        <f>AX43-BP43</f>
        <v>-162</v>
      </c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4"/>
    </row>
    <row r="44" spans="1:104" ht="18" customHeight="1">
      <c r="A44" s="138" t="s">
        <v>44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7" t="s">
        <v>321</v>
      </c>
      <c r="AC44" s="17"/>
      <c r="AD44" s="17" t="s">
        <v>27</v>
      </c>
      <c r="AE44" s="144" t="s">
        <v>27</v>
      </c>
      <c r="AF44" s="145"/>
      <c r="AG44" s="146"/>
      <c r="AH44" s="143" t="s">
        <v>45</v>
      </c>
      <c r="AI44" s="143"/>
      <c r="AJ44" s="143"/>
      <c r="AK44" s="143"/>
      <c r="AL44" s="143"/>
      <c r="AM44" s="143"/>
      <c r="AN44" s="143"/>
      <c r="AO44" s="143"/>
      <c r="AP44" s="143"/>
      <c r="AQ44" s="144"/>
      <c r="AR44" s="145"/>
      <c r="AS44" s="145"/>
      <c r="AT44" s="145"/>
      <c r="AU44" s="145"/>
      <c r="AV44" s="145"/>
      <c r="AW44" s="146"/>
      <c r="AX44" s="149">
        <f>AX45+AX49+AX56</f>
        <v>2452400</v>
      </c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8"/>
      <c r="BO44" s="18"/>
      <c r="BP44" s="149">
        <f>BP45+BP49+BP56</f>
        <v>2298097.34</v>
      </c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8"/>
      <c r="CG44" s="18"/>
      <c r="CH44" s="18"/>
      <c r="CI44" s="18"/>
      <c r="CJ44" s="149">
        <f>AX44-BP44</f>
        <v>154302.66000000015</v>
      </c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</row>
    <row r="45" spans="1:104" ht="18" customHeight="1">
      <c r="A45" s="135" t="s">
        <v>46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5"/>
      <c r="AC45" s="15"/>
      <c r="AD45" s="15" t="s">
        <v>27</v>
      </c>
      <c r="AE45" s="128" t="s">
        <v>27</v>
      </c>
      <c r="AF45" s="129"/>
      <c r="AG45" s="130"/>
      <c r="AH45" s="127" t="s">
        <v>47</v>
      </c>
      <c r="AI45" s="127"/>
      <c r="AJ45" s="127"/>
      <c r="AK45" s="127"/>
      <c r="AL45" s="127"/>
      <c r="AM45" s="127"/>
      <c r="AN45" s="127"/>
      <c r="AO45" s="127"/>
      <c r="AP45" s="127"/>
      <c r="AQ45" s="128"/>
      <c r="AR45" s="129"/>
      <c r="AS45" s="129"/>
      <c r="AT45" s="129"/>
      <c r="AU45" s="129"/>
      <c r="AV45" s="129"/>
      <c r="AW45" s="130"/>
      <c r="AX45" s="131">
        <f>AX46</f>
        <v>23000</v>
      </c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7"/>
      <c r="BN45" s="16"/>
      <c r="BO45" s="16"/>
      <c r="BP45" s="131">
        <f>BP46</f>
        <v>21876.73</v>
      </c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7"/>
      <c r="CF45" s="16"/>
      <c r="CG45" s="16"/>
      <c r="CH45" s="16"/>
      <c r="CI45" s="16"/>
      <c r="CJ45" s="131">
        <f>CJ46</f>
        <v>1123.2700000000004</v>
      </c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4"/>
    </row>
    <row r="46" spans="1:104" ht="53.25" customHeight="1">
      <c r="A46" s="135" t="s">
        <v>48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5"/>
      <c r="AC46" s="15"/>
      <c r="AD46" s="15" t="s">
        <v>27</v>
      </c>
      <c r="AE46" s="128" t="s">
        <v>27</v>
      </c>
      <c r="AF46" s="129"/>
      <c r="AG46" s="130"/>
      <c r="AH46" s="127" t="s">
        <v>49</v>
      </c>
      <c r="AI46" s="127"/>
      <c r="AJ46" s="127"/>
      <c r="AK46" s="127"/>
      <c r="AL46" s="127"/>
      <c r="AM46" s="127"/>
      <c r="AN46" s="127"/>
      <c r="AO46" s="127"/>
      <c r="AP46" s="127"/>
      <c r="AQ46" s="128"/>
      <c r="AR46" s="129"/>
      <c r="AS46" s="129"/>
      <c r="AT46" s="129"/>
      <c r="AU46" s="129"/>
      <c r="AV46" s="129"/>
      <c r="AW46" s="130"/>
      <c r="AX46" s="131">
        <f>AX47+AX48</f>
        <v>23000</v>
      </c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7"/>
      <c r="BN46" s="16"/>
      <c r="BO46" s="16"/>
      <c r="BP46" s="131">
        <f>BP47+BP48</f>
        <v>21876.73</v>
      </c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7"/>
      <c r="CF46" s="16"/>
      <c r="CG46" s="16"/>
      <c r="CH46" s="16"/>
      <c r="CI46" s="16"/>
      <c r="CJ46" s="131">
        <f aca="true" t="shared" si="1" ref="CJ46:CJ57">AX46-BP46</f>
        <v>1123.2700000000004</v>
      </c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4"/>
    </row>
    <row r="47" spans="1:104" ht="51.75" customHeight="1">
      <c r="A47" s="135" t="s">
        <v>48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5"/>
      <c r="AC47" s="15"/>
      <c r="AD47" s="15" t="s">
        <v>27</v>
      </c>
      <c r="AE47" s="128" t="s">
        <v>27</v>
      </c>
      <c r="AF47" s="129"/>
      <c r="AG47" s="130"/>
      <c r="AH47" s="127" t="s">
        <v>50</v>
      </c>
      <c r="AI47" s="127"/>
      <c r="AJ47" s="127"/>
      <c r="AK47" s="127"/>
      <c r="AL47" s="127"/>
      <c r="AM47" s="127"/>
      <c r="AN47" s="127"/>
      <c r="AO47" s="127"/>
      <c r="AP47" s="127"/>
      <c r="AQ47" s="128"/>
      <c r="AR47" s="129"/>
      <c r="AS47" s="129"/>
      <c r="AT47" s="129"/>
      <c r="AU47" s="129"/>
      <c r="AV47" s="129"/>
      <c r="AW47" s="130"/>
      <c r="AX47" s="131">
        <v>23000</v>
      </c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7"/>
      <c r="BN47" s="16"/>
      <c r="BO47" s="16"/>
      <c r="BP47" s="131">
        <v>20826.28</v>
      </c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7"/>
      <c r="CF47" s="16"/>
      <c r="CG47" s="16"/>
      <c r="CH47" s="16"/>
      <c r="CI47" s="16"/>
      <c r="CJ47" s="131">
        <f t="shared" si="1"/>
        <v>2173.720000000001</v>
      </c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4"/>
    </row>
    <row r="48" spans="1:104" ht="52.5" customHeight="1">
      <c r="A48" s="135" t="s">
        <v>48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5"/>
      <c r="AC48" s="15"/>
      <c r="AD48" s="15" t="s">
        <v>27</v>
      </c>
      <c r="AE48" s="128" t="s">
        <v>27</v>
      </c>
      <c r="AF48" s="129"/>
      <c r="AG48" s="130"/>
      <c r="AH48" s="127" t="s">
        <v>51</v>
      </c>
      <c r="AI48" s="127"/>
      <c r="AJ48" s="127"/>
      <c r="AK48" s="127"/>
      <c r="AL48" s="127"/>
      <c r="AM48" s="127"/>
      <c r="AN48" s="127"/>
      <c r="AO48" s="127"/>
      <c r="AP48" s="127"/>
      <c r="AQ48" s="128"/>
      <c r="AR48" s="129"/>
      <c r="AS48" s="129"/>
      <c r="AT48" s="129"/>
      <c r="AU48" s="129"/>
      <c r="AV48" s="129"/>
      <c r="AW48" s="130"/>
      <c r="AX48" s="131">
        <v>0</v>
      </c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7"/>
      <c r="BN48" s="16"/>
      <c r="BO48" s="16"/>
      <c r="BP48" s="131">
        <v>1050.45</v>
      </c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7"/>
      <c r="CF48" s="16"/>
      <c r="CG48" s="16"/>
      <c r="CH48" s="16"/>
      <c r="CI48" s="16"/>
      <c r="CJ48" s="131">
        <f t="shared" si="1"/>
        <v>-1050.45</v>
      </c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4"/>
    </row>
    <row r="49" spans="1:104" ht="18" customHeight="1">
      <c r="A49" s="135" t="s">
        <v>52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5"/>
      <c r="AC49" s="15"/>
      <c r="AD49" s="15" t="s">
        <v>27</v>
      </c>
      <c r="AE49" s="128" t="s">
        <v>27</v>
      </c>
      <c r="AF49" s="129"/>
      <c r="AG49" s="130"/>
      <c r="AH49" s="127" t="s">
        <v>53</v>
      </c>
      <c r="AI49" s="127"/>
      <c r="AJ49" s="127"/>
      <c r="AK49" s="127"/>
      <c r="AL49" s="127"/>
      <c r="AM49" s="127"/>
      <c r="AN49" s="127"/>
      <c r="AO49" s="127"/>
      <c r="AP49" s="127"/>
      <c r="AQ49" s="128"/>
      <c r="AR49" s="129"/>
      <c r="AS49" s="129"/>
      <c r="AT49" s="129"/>
      <c r="AU49" s="129"/>
      <c r="AV49" s="129"/>
      <c r="AW49" s="130"/>
      <c r="AX49" s="148">
        <f>AX50+AX53</f>
        <v>211700</v>
      </c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6"/>
      <c r="BO49" s="16"/>
      <c r="BP49" s="148">
        <f>BP50+BP53</f>
        <v>212110.16999999998</v>
      </c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6"/>
      <c r="CG49" s="16"/>
      <c r="CH49" s="16"/>
      <c r="CI49" s="16"/>
      <c r="CJ49" s="148">
        <f t="shared" si="1"/>
        <v>-410.1699999999837</v>
      </c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</row>
    <row r="50" spans="1:104" ht="18" customHeight="1">
      <c r="A50" s="135" t="s">
        <v>54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5"/>
      <c r="AC50" s="15"/>
      <c r="AD50" s="15" t="s">
        <v>27</v>
      </c>
      <c r="AE50" s="128" t="s">
        <v>27</v>
      </c>
      <c r="AF50" s="129"/>
      <c r="AG50" s="130"/>
      <c r="AH50" s="127" t="s">
        <v>55</v>
      </c>
      <c r="AI50" s="127"/>
      <c r="AJ50" s="127"/>
      <c r="AK50" s="127"/>
      <c r="AL50" s="127"/>
      <c r="AM50" s="127"/>
      <c r="AN50" s="127"/>
      <c r="AO50" s="127"/>
      <c r="AP50" s="127"/>
      <c r="AQ50" s="128"/>
      <c r="AR50" s="129"/>
      <c r="AS50" s="129"/>
      <c r="AT50" s="129"/>
      <c r="AU50" s="129"/>
      <c r="AV50" s="129"/>
      <c r="AW50" s="130"/>
      <c r="AX50" s="131">
        <f>AX51</f>
        <v>12700</v>
      </c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7"/>
      <c r="BN50" s="16"/>
      <c r="BO50" s="16"/>
      <c r="BP50" s="131">
        <f>BP51+BP52</f>
        <v>12488.75</v>
      </c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7"/>
      <c r="CF50" s="16"/>
      <c r="CG50" s="16"/>
      <c r="CH50" s="16"/>
      <c r="CI50" s="16"/>
      <c r="CJ50" s="131">
        <f t="shared" si="1"/>
        <v>211.25</v>
      </c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4"/>
    </row>
    <row r="51" spans="1:104" ht="18" customHeight="1">
      <c r="A51" s="135" t="s">
        <v>54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5"/>
      <c r="AC51" s="15"/>
      <c r="AD51" s="15" t="s">
        <v>27</v>
      </c>
      <c r="AE51" s="128" t="s">
        <v>27</v>
      </c>
      <c r="AF51" s="129"/>
      <c r="AG51" s="130"/>
      <c r="AH51" s="127" t="s">
        <v>56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129"/>
      <c r="AS51" s="129"/>
      <c r="AT51" s="129"/>
      <c r="AU51" s="129"/>
      <c r="AV51" s="129"/>
      <c r="AW51" s="130"/>
      <c r="AX51" s="131">
        <v>12700</v>
      </c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7"/>
      <c r="BN51" s="16"/>
      <c r="BO51" s="16"/>
      <c r="BP51" s="131">
        <v>12198.75</v>
      </c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7"/>
      <c r="CF51" s="16"/>
      <c r="CG51" s="16"/>
      <c r="CH51" s="16"/>
      <c r="CI51" s="16"/>
      <c r="CJ51" s="131">
        <f t="shared" si="1"/>
        <v>501.25</v>
      </c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4"/>
    </row>
    <row r="52" spans="1:104" ht="18" customHeight="1">
      <c r="A52" s="135" t="s">
        <v>54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5"/>
      <c r="AC52" s="15"/>
      <c r="AD52" s="15" t="s">
        <v>27</v>
      </c>
      <c r="AE52" s="57"/>
      <c r="AF52" s="58"/>
      <c r="AG52" s="59"/>
      <c r="AH52" s="127" t="s">
        <v>501</v>
      </c>
      <c r="AI52" s="127"/>
      <c r="AJ52" s="127"/>
      <c r="AK52" s="127"/>
      <c r="AL52" s="127"/>
      <c r="AM52" s="127"/>
      <c r="AN52" s="127"/>
      <c r="AO52" s="127"/>
      <c r="AP52" s="127"/>
      <c r="AQ52" s="128"/>
      <c r="AR52" s="129"/>
      <c r="AS52" s="129"/>
      <c r="AT52" s="129"/>
      <c r="AU52" s="129"/>
      <c r="AV52" s="129"/>
      <c r="AW52" s="130"/>
      <c r="AX52" s="131">
        <v>0</v>
      </c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56"/>
      <c r="BL52" s="56"/>
      <c r="BM52" s="60"/>
      <c r="BN52" s="16"/>
      <c r="BO52" s="16"/>
      <c r="BP52" s="131">
        <v>290</v>
      </c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56"/>
      <c r="CC52" s="56"/>
      <c r="CD52" s="56"/>
      <c r="CE52" s="60"/>
      <c r="CF52" s="16"/>
      <c r="CG52" s="16"/>
      <c r="CH52" s="16"/>
      <c r="CI52" s="16"/>
      <c r="CJ52" s="131">
        <f>AX52-BP52</f>
        <v>-290</v>
      </c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4"/>
    </row>
    <row r="53" spans="1:104" ht="18" customHeight="1">
      <c r="A53" s="135" t="s">
        <v>57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5"/>
      <c r="AC53" s="15"/>
      <c r="AD53" s="15" t="s">
        <v>27</v>
      </c>
      <c r="AE53" s="128" t="s">
        <v>27</v>
      </c>
      <c r="AF53" s="129"/>
      <c r="AG53" s="130"/>
      <c r="AH53" s="127" t="s">
        <v>58</v>
      </c>
      <c r="AI53" s="127"/>
      <c r="AJ53" s="127"/>
      <c r="AK53" s="127"/>
      <c r="AL53" s="127"/>
      <c r="AM53" s="127"/>
      <c r="AN53" s="127"/>
      <c r="AO53" s="127"/>
      <c r="AP53" s="127"/>
      <c r="AQ53" s="128"/>
      <c r="AR53" s="129"/>
      <c r="AS53" s="129"/>
      <c r="AT53" s="129"/>
      <c r="AU53" s="129"/>
      <c r="AV53" s="129"/>
      <c r="AW53" s="130"/>
      <c r="AX53" s="131">
        <f>AX54+AX55</f>
        <v>199000</v>
      </c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7"/>
      <c r="BN53" s="16"/>
      <c r="BO53" s="16"/>
      <c r="BP53" s="131">
        <f>BP54+BP55</f>
        <v>199621.41999999998</v>
      </c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7"/>
      <c r="CF53" s="16"/>
      <c r="CG53" s="16"/>
      <c r="CH53" s="16"/>
      <c r="CI53" s="16"/>
      <c r="CJ53" s="131">
        <f t="shared" si="1"/>
        <v>-621.4199999999837</v>
      </c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4"/>
    </row>
    <row r="54" spans="1:104" ht="18" customHeight="1">
      <c r="A54" s="135" t="s">
        <v>57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5"/>
      <c r="AC54" s="15"/>
      <c r="AD54" s="15" t="s">
        <v>27</v>
      </c>
      <c r="AE54" s="128" t="s">
        <v>27</v>
      </c>
      <c r="AF54" s="129"/>
      <c r="AG54" s="130"/>
      <c r="AH54" s="127" t="s">
        <v>59</v>
      </c>
      <c r="AI54" s="127"/>
      <c r="AJ54" s="127"/>
      <c r="AK54" s="127"/>
      <c r="AL54" s="127"/>
      <c r="AM54" s="127"/>
      <c r="AN54" s="127"/>
      <c r="AO54" s="127"/>
      <c r="AP54" s="127"/>
      <c r="AQ54" s="128"/>
      <c r="AR54" s="129"/>
      <c r="AS54" s="129"/>
      <c r="AT54" s="129"/>
      <c r="AU54" s="129"/>
      <c r="AV54" s="129"/>
      <c r="AW54" s="130"/>
      <c r="AX54" s="131">
        <v>199000</v>
      </c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7"/>
      <c r="BN54" s="16"/>
      <c r="BO54" s="16"/>
      <c r="BP54" s="131">
        <v>195653.02</v>
      </c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7"/>
      <c r="CF54" s="16"/>
      <c r="CG54" s="16"/>
      <c r="CH54" s="16"/>
      <c r="CI54" s="16"/>
      <c r="CJ54" s="131">
        <f t="shared" si="1"/>
        <v>3346.9800000000105</v>
      </c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4"/>
    </row>
    <row r="55" spans="1:104" ht="24" customHeight="1">
      <c r="A55" s="135" t="s">
        <v>57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5"/>
      <c r="AC55" s="15"/>
      <c r="AD55" s="15" t="s">
        <v>27</v>
      </c>
      <c r="AE55" s="128" t="s">
        <v>27</v>
      </c>
      <c r="AF55" s="129"/>
      <c r="AG55" s="130"/>
      <c r="AH55" s="127" t="s">
        <v>60</v>
      </c>
      <c r="AI55" s="127"/>
      <c r="AJ55" s="127"/>
      <c r="AK55" s="127"/>
      <c r="AL55" s="127"/>
      <c r="AM55" s="127"/>
      <c r="AN55" s="127"/>
      <c r="AO55" s="127"/>
      <c r="AP55" s="127"/>
      <c r="AQ55" s="128"/>
      <c r="AR55" s="129"/>
      <c r="AS55" s="129"/>
      <c r="AT55" s="129"/>
      <c r="AU55" s="129"/>
      <c r="AV55" s="129"/>
      <c r="AW55" s="130"/>
      <c r="AX55" s="131">
        <v>0</v>
      </c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7"/>
      <c r="BN55" s="16"/>
      <c r="BO55" s="16"/>
      <c r="BP55" s="131">
        <v>3968.4</v>
      </c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7"/>
      <c r="CF55" s="16"/>
      <c r="CG55" s="16"/>
      <c r="CH55" s="16"/>
      <c r="CI55" s="16"/>
      <c r="CJ55" s="131">
        <f t="shared" si="1"/>
        <v>-3968.4</v>
      </c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4"/>
    </row>
    <row r="56" spans="1:104" ht="19.5" customHeight="1">
      <c r="A56" s="135" t="s">
        <v>61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5"/>
      <c r="AC56" s="15"/>
      <c r="AD56" s="15" t="s">
        <v>27</v>
      </c>
      <c r="AE56" s="128" t="s">
        <v>27</v>
      </c>
      <c r="AF56" s="129"/>
      <c r="AG56" s="130"/>
      <c r="AH56" s="127" t="s">
        <v>62</v>
      </c>
      <c r="AI56" s="127"/>
      <c r="AJ56" s="127"/>
      <c r="AK56" s="127"/>
      <c r="AL56" s="127"/>
      <c r="AM56" s="127"/>
      <c r="AN56" s="127"/>
      <c r="AO56" s="127"/>
      <c r="AP56" s="127"/>
      <c r="AQ56" s="128"/>
      <c r="AR56" s="129"/>
      <c r="AS56" s="129"/>
      <c r="AT56" s="129"/>
      <c r="AU56" s="129"/>
      <c r="AV56" s="129"/>
      <c r="AW56" s="130"/>
      <c r="AX56" s="148">
        <f>AX57+AX62</f>
        <v>2217700</v>
      </c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6"/>
      <c r="BO56" s="16"/>
      <c r="BP56" s="148">
        <f>BP57+BP62</f>
        <v>2064110.44</v>
      </c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6"/>
      <c r="CG56" s="16"/>
      <c r="CH56" s="16"/>
      <c r="CI56" s="16"/>
      <c r="CJ56" s="131">
        <f t="shared" si="1"/>
        <v>153589.56000000006</v>
      </c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4"/>
    </row>
    <row r="57" spans="1:104" ht="58.5" customHeight="1">
      <c r="A57" s="135" t="s">
        <v>63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5"/>
      <c r="AC57" s="15"/>
      <c r="AD57" s="15" t="s">
        <v>27</v>
      </c>
      <c r="AE57" s="128" t="s">
        <v>27</v>
      </c>
      <c r="AF57" s="129"/>
      <c r="AG57" s="130"/>
      <c r="AH57" s="127" t="s">
        <v>64</v>
      </c>
      <c r="AI57" s="127"/>
      <c r="AJ57" s="127"/>
      <c r="AK57" s="127"/>
      <c r="AL57" s="127"/>
      <c r="AM57" s="127"/>
      <c r="AN57" s="127"/>
      <c r="AO57" s="127"/>
      <c r="AP57" s="127"/>
      <c r="AQ57" s="128"/>
      <c r="AR57" s="129"/>
      <c r="AS57" s="129"/>
      <c r="AT57" s="129"/>
      <c r="AU57" s="129"/>
      <c r="AV57" s="129"/>
      <c r="AW57" s="130"/>
      <c r="AX57" s="131">
        <f>AX58</f>
        <v>2050000</v>
      </c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7"/>
      <c r="BN57" s="16"/>
      <c r="BO57" s="16"/>
      <c r="BP57" s="131">
        <f>BP58</f>
        <v>1975356.05</v>
      </c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7"/>
      <c r="CF57" s="16"/>
      <c r="CG57" s="16"/>
      <c r="CH57" s="16"/>
      <c r="CI57" s="16"/>
      <c r="CJ57" s="131">
        <f t="shared" si="1"/>
        <v>74643.94999999995</v>
      </c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4"/>
    </row>
    <row r="58" spans="1:104" ht="84" customHeight="1">
      <c r="A58" s="135" t="s">
        <v>65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5"/>
      <c r="AC58" s="15"/>
      <c r="AD58" s="15" t="s">
        <v>27</v>
      </c>
      <c r="AE58" s="128" t="s">
        <v>27</v>
      </c>
      <c r="AF58" s="129"/>
      <c r="AG58" s="130"/>
      <c r="AH58" s="127" t="s">
        <v>66</v>
      </c>
      <c r="AI58" s="127"/>
      <c r="AJ58" s="127"/>
      <c r="AK58" s="127"/>
      <c r="AL58" s="127"/>
      <c r="AM58" s="127"/>
      <c r="AN58" s="127"/>
      <c r="AO58" s="127"/>
      <c r="AP58" s="127"/>
      <c r="AQ58" s="128"/>
      <c r="AR58" s="129"/>
      <c r="AS58" s="129"/>
      <c r="AT58" s="129"/>
      <c r="AU58" s="129"/>
      <c r="AV58" s="129"/>
      <c r="AW58" s="130"/>
      <c r="AX58" s="131">
        <f>AX59+AX60</f>
        <v>2050000</v>
      </c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7"/>
      <c r="BN58" s="16"/>
      <c r="BO58" s="16"/>
      <c r="BP58" s="131">
        <f>BP59+BP60+BP61</f>
        <v>1975356.05</v>
      </c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7"/>
      <c r="CF58" s="16"/>
      <c r="CG58" s="16"/>
      <c r="CH58" s="16"/>
      <c r="CI58" s="16"/>
      <c r="CJ58" s="131">
        <f>CJ59</f>
        <v>85887.3600000001</v>
      </c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4"/>
    </row>
    <row r="59" spans="1:104" ht="85.5" customHeight="1">
      <c r="A59" s="135" t="s">
        <v>65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5"/>
      <c r="AC59" s="15"/>
      <c r="AD59" s="15" t="s">
        <v>27</v>
      </c>
      <c r="AE59" s="128" t="s">
        <v>27</v>
      </c>
      <c r="AF59" s="129"/>
      <c r="AG59" s="130"/>
      <c r="AH59" s="127" t="s">
        <v>67</v>
      </c>
      <c r="AI59" s="127"/>
      <c r="AJ59" s="127"/>
      <c r="AK59" s="127"/>
      <c r="AL59" s="127"/>
      <c r="AM59" s="127"/>
      <c r="AN59" s="127"/>
      <c r="AO59" s="127"/>
      <c r="AP59" s="127"/>
      <c r="AQ59" s="128"/>
      <c r="AR59" s="129"/>
      <c r="AS59" s="129"/>
      <c r="AT59" s="129"/>
      <c r="AU59" s="129"/>
      <c r="AV59" s="129"/>
      <c r="AW59" s="130"/>
      <c r="AX59" s="131">
        <v>2050000</v>
      </c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7"/>
      <c r="BN59" s="16"/>
      <c r="BO59" s="16"/>
      <c r="BP59" s="131">
        <v>1964112.64</v>
      </c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7"/>
      <c r="CF59" s="16"/>
      <c r="CG59" s="16"/>
      <c r="CH59" s="16"/>
      <c r="CI59" s="16"/>
      <c r="CJ59" s="131">
        <f aca="true" t="shared" si="2" ref="CJ59:CJ68">AX59-BP59</f>
        <v>85887.3600000001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4"/>
    </row>
    <row r="60" spans="1:104" ht="81" customHeight="1">
      <c r="A60" s="135" t="s">
        <v>65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5"/>
      <c r="AC60" s="15"/>
      <c r="AD60" s="15" t="s">
        <v>27</v>
      </c>
      <c r="AE60" s="128" t="s">
        <v>27</v>
      </c>
      <c r="AF60" s="129"/>
      <c r="AG60" s="130"/>
      <c r="AH60" s="127" t="s">
        <v>68</v>
      </c>
      <c r="AI60" s="127"/>
      <c r="AJ60" s="127"/>
      <c r="AK60" s="127"/>
      <c r="AL60" s="127"/>
      <c r="AM60" s="127"/>
      <c r="AN60" s="127"/>
      <c r="AO60" s="127"/>
      <c r="AP60" s="127"/>
      <c r="AQ60" s="128"/>
      <c r="AR60" s="129"/>
      <c r="AS60" s="129"/>
      <c r="AT60" s="129"/>
      <c r="AU60" s="129"/>
      <c r="AV60" s="129"/>
      <c r="AW60" s="130"/>
      <c r="AX60" s="131">
        <v>0</v>
      </c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7"/>
      <c r="BN60" s="16"/>
      <c r="BO60" s="16"/>
      <c r="BP60" s="131">
        <v>8162.58</v>
      </c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7"/>
      <c r="CF60" s="16"/>
      <c r="CG60" s="16"/>
      <c r="CH60" s="16"/>
      <c r="CI60" s="16"/>
      <c r="CJ60" s="131">
        <f t="shared" si="2"/>
        <v>-8162.58</v>
      </c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4"/>
    </row>
    <row r="61" spans="1:104" ht="81" customHeight="1">
      <c r="A61" s="135" t="s">
        <v>65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5"/>
      <c r="AC61" s="15"/>
      <c r="AD61" s="15" t="s">
        <v>27</v>
      </c>
      <c r="AE61" s="57"/>
      <c r="AF61" s="58"/>
      <c r="AG61" s="59"/>
      <c r="AH61" s="127" t="s">
        <v>499</v>
      </c>
      <c r="AI61" s="127"/>
      <c r="AJ61" s="127"/>
      <c r="AK61" s="127"/>
      <c r="AL61" s="127"/>
      <c r="AM61" s="127"/>
      <c r="AN61" s="127"/>
      <c r="AO61" s="127"/>
      <c r="AP61" s="127"/>
      <c r="AQ61" s="128"/>
      <c r="AR61" s="129"/>
      <c r="AS61" s="129"/>
      <c r="AT61" s="129"/>
      <c r="AU61" s="129"/>
      <c r="AV61" s="129"/>
      <c r="AW61" s="130"/>
      <c r="AX61" s="131">
        <v>0</v>
      </c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56"/>
      <c r="BL61" s="56"/>
      <c r="BM61" s="60"/>
      <c r="BN61" s="16"/>
      <c r="BO61" s="16"/>
      <c r="BP61" s="131">
        <v>3080.83</v>
      </c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56"/>
      <c r="CC61" s="56"/>
      <c r="CD61" s="56"/>
      <c r="CE61" s="60"/>
      <c r="CF61" s="16"/>
      <c r="CG61" s="16"/>
      <c r="CH61" s="16"/>
      <c r="CI61" s="16"/>
      <c r="CJ61" s="131">
        <f>AX61-BP61</f>
        <v>-3080.83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4"/>
    </row>
    <row r="62" spans="1:104" ht="63" customHeight="1">
      <c r="A62" s="135" t="s">
        <v>69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5"/>
      <c r="AC62" s="15"/>
      <c r="AD62" s="15" t="s">
        <v>27</v>
      </c>
      <c r="AE62" s="128" t="s">
        <v>27</v>
      </c>
      <c r="AF62" s="129"/>
      <c r="AG62" s="130"/>
      <c r="AH62" s="127" t="s">
        <v>70</v>
      </c>
      <c r="AI62" s="127"/>
      <c r="AJ62" s="127"/>
      <c r="AK62" s="127"/>
      <c r="AL62" s="127"/>
      <c r="AM62" s="127"/>
      <c r="AN62" s="127"/>
      <c r="AO62" s="127"/>
      <c r="AP62" s="127"/>
      <c r="AQ62" s="128"/>
      <c r="AR62" s="129"/>
      <c r="AS62" s="129"/>
      <c r="AT62" s="129"/>
      <c r="AU62" s="129"/>
      <c r="AV62" s="129"/>
      <c r="AW62" s="130"/>
      <c r="AX62" s="131">
        <f>AX63</f>
        <v>167700</v>
      </c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7"/>
      <c r="BN62" s="16"/>
      <c r="BO62" s="16"/>
      <c r="BP62" s="131">
        <f>BP63</f>
        <v>88754.39</v>
      </c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7"/>
      <c r="CF62" s="16"/>
      <c r="CG62" s="16"/>
      <c r="CH62" s="16"/>
      <c r="CI62" s="16"/>
      <c r="CJ62" s="131">
        <f t="shared" si="2"/>
        <v>78945.61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4"/>
    </row>
    <row r="63" spans="1:104" ht="82.5" customHeight="1">
      <c r="A63" s="135" t="s">
        <v>71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5"/>
      <c r="AC63" s="15"/>
      <c r="AD63" s="15" t="s">
        <v>27</v>
      </c>
      <c r="AE63" s="128" t="s">
        <v>27</v>
      </c>
      <c r="AF63" s="129"/>
      <c r="AG63" s="130"/>
      <c r="AH63" s="127" t="s">
        <v>72</v>
      </c>
      <c r="AI63" s="127"/>
      <c r="AJ63" s="127"/>
      <c r="AK63" s="127"/>
      <c r="AL63" s="127"/>
      <c r="AM63" s="127"/>
      <c r="AN63" s="127"/>
      <c r="AO63" s="127"/>
      <c r="AP63" s="127"/>
      <c r="AQ63" s="128"/>
      <c r="AR63" s="129"/>
      <c r="AS63" s="129"/>
      <c r="AT63" s="129"/>
      <c r="AU63" s="129"/>
      <c r="AV63" s="129"/>
      <c r="AW63" s="130"/>
      <c r="AX63" s="131">
        <f>AX64+AX65</f>
        <v>167700</v>
      </c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7"/>
      <c r="BN63" s="16"/>
      <c r="BO63" s="16"/>
      <c r="BP63" s="131">
        <f>BP64+BP65+BP66</f>
        <v>88754.39</v>
      </c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7"/>
      <c r="CF63" s="16"/>
      <c r="CG63" s="16"/>
      <c r="CH63" s="16"/>
      <c r="CI63" s="16"/>
      <c r="CJ63" s="131">
        <f t="shared" si="2"/>
        <v>78945.61</v>
      </c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4"/>
    </row>
    <row r="64" spans="1:104" ht="88.5" customHeight="1">
      <c r="A64" s="135" t="s">
        <v>71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5"/>
      <c r="AC64" s="15"/>
      <c r="AD64" s="15" t="s">
        <v>27</v>
      </c>
      <c r="AE64" s="128" t="s">
        <v>27</v>
      </c>
      <c r="AF64" s="129"/>
      <c r="AG64" s="130"/>
      <c r="AH64" s="127" t="s">
        <v>73</v>
      </c>
      <c r="AI64" s="127"/>
      <c r="AJ64" s="127"/>
      <c r="AK64" s="127"/>
      <c r="AL64" s="127"/>
      <c r="AM64" s="127"/>
      <c r="AN64" s="127"/>
      <c r="AO64" s="127"/>
      <c r="AP64" s="127"/>
      <c r="AQ64" s="128"/>
      <c r="AR64" s="129"/>
      <c r="AS64" s="129"/>
      <c r="AT64" s="129"/>
      <c r="AU64" s="129"/>
      <c r="AV64" s="129"/>
      <c r="AW64" s="130"/>
      <c r="AX64" s="131">
        <v>167700</v>
      </c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7"/>
      <c r="BN64" s="16"/>
      <c r="BO64" s="16"/>
      <c r="BP64" s="131">
        <v>88184.65</v>
      </c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7"/>
      <c r="CF64" s="16"/>
      <c r="CG64" s="16"/>
      <c r="CH64" s="16"/>
      <c r="CI64" s="16"/>
      <c r="CJ64" s="131">
        <f t="shared" si="2"/>
        <v>79515.35</v>
      </c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4"/>
    </row>
    <row r="65" spans="1:104" ht="88.5" customHeight="1">
      <c r="A65" s="135" t="s">
        <v>71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5"/>
      <c r="AC65" s="15"/>
      <c r="AD65" s="15" t="s">
        <v>27</v>
      </c>
      <c r="AE65" s="128" t="s">
        <v>27</v>
      </c>
      <c r="AF65" s="129"/>
      <c r="AG65" s="130"/>
      <c r="AH65" s="127" t="s">
        <v>339</v>
      </c>
      <c r="AI65" s="127"/>
      <c r="AJ65" s="127"/>
      <c r="AK65" s="127"/>
      <c r="AL65" s="127"/>
      <c r="AM65" s="127"/>
      <c r="AN65" s="127"/>
      <c r="AO65" s="127"/>
      <c r="AP65" s="127"/>
      <c r="AQ65" s="128"/>
      <c r="AR65" s="129"/>
      <c r="AS65" s="129"/>
      <c r="AT65" s="129"/>
      <c r="AU65" s="129"/>
      <c r="AV65" s="129"/>
      <c r="AW65" s="130"/>
      <c r="AX65" s="131">
        <v>0</v>
      </c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7"/>
      <c r="BN65" s="16"/>
      <c r="BO65" s="16"/>
      <c r="BP65" s="131">
        <v>69.74</v>
      </c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7"/>
      <c r="CF65" s="16"/>
      <c r="CG65" s="16"/>
      <c r="CH65" s="16"/>
      <c r="CI65" s="16"/>
      <c r="CJ65" s="131">
        <f>AX65-BP65</f>
        <v>-69.74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4"/>
    </row>
    <row r="66" spans="1:104" ht="88.5" customHeight="1">
      <c r="A66" s="135" t="s">
        <v>71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5"/>
      <c r="AC66" s="15"/>
      <c r="AD66" s="15" t="s">
        <v>27</v>
      </c>
      <c r="AE66" s="57"/>
      <c r="AF66" s="58"/>
      <c r="AG66" s="59"/>
      <c r="AH66" s="127" t="s">
        <v>502</v>
      </c>
      <c r="AI66" s="127"/>
      <c r="AJ66" s="127"/>
      <c r="AK66" s="127"/>
      <c r="AL66" s="127"/>
      <c r="AM66" s="127"/>
      <c r="AN66" s="127"/>
      <c r="AO66" s="127"/>
      <c r="AP66" s="127"/>
      <c r="AQ66" s="128"/>
      <c r="AR66" s="129"/>
      <c r="AS66" s="129"/>
      <c r="AT66" s="129"/>
      <c r="AU66" s="129"/>
      <c r="AV66" s="129"/>
      <c r="AW66" s="130"/>
      <c r="AX66" s="131">
        <v>0</v>
      </c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56"/>
      <c r="BL66" s="56"/>
      <c r="BM66" s="60"/>
      <c r="BN66" s="16"/>
      <c r="BO66" s="16"/>
      <c r="BP66" s="131">
        <v>500</v>
      </c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56"/>
      <c r="CC66" s="56"/>
      <c r="CD66" s="56"/>
      <c r="CE66" s="60"/>
      <c r="CF66" s="16"/>
      <c r="CG66" s="16"/>
      <c r="CH66" s="16"/>
      <c r="CI66" s="16"/>
      <c r="CJ66" s="131">
        <f>AX66-BP66</f>
        <v>-500</v>
      </c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4"/>
    </row>
    <row r="67" spans="1:104" ht="18.75" customHeight="1">
      <c r="A67" s="138" t="s">
        <v>74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7"/>
      <c r="AC67" s="17"/>
      <c r="AD67" s="17" t="s">
        <v>27</v>
      </c>
      <c r="AE67" s="144" t="s">
        <v>27</v>
      </c>
      <c r="AF67" s="145"/>
      <c r="AG67" s="146"/>
      <c r="AH67" s="143" t="s">
        <v>75</v>
      </c>
      <c r="AI67" s="143"/>
      <c r="AJ67" s="143"/>
      <c r="AK67" s="143"/>
      <c r="AL67" s="143"/>
      <c r="AM67" s="143"/>
      <c r="AN67" s="143"/>
      <c r="AO67" s="143"/>
      <c r="AP67" s="143"/>
      <c r="AQ67" s="144"/>
      <c r="AR67" s="145"/>
      <c r="AS67" s="145"/>
      <c r="AT67" s="145"/>
      <c r="AU67" s="145"/>
      <c r="AV67" s="145"/>
      <c r="AW67" s="146"/>
      <c r="AX67" s="140">
        <f>AX68</f>
        <v>81200</v>
      </c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2"/>
      <c r="BN67" s="18"/>
      <c r="BO67" s="18"/>
      <c r="BP67" s="140">
        <f>BP68</f>
        <v>81960</v>
      </c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2"/>
      <c r="CF67" s="18"/>
      <c r="CG67" s="18"/>
      <c r="CH67" s="18"/>
      <c r="CI67" s="18"/>
      <c r="CJ67" s="140">
        <f t="shared" si="2"/>
        <v>-760</v>
      </c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7"/>
    </row>
    <row r="68" spans="1:104" ht="60.75" customHeight="1">
      <c r="A68" s="135" t="s">
        <v>76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5"/>
      <c r="AC68" s="15"/>
      <c r="AD68" s="15" t="s">
        <v>27</v>
      </c>
      <c r="AE68" s="128" t="s">
        <v>27</v>
      </c>
      <c r="AF68" s="129"/>
      <c r="AG68" s="130"/>
      <c r="AH68" s="127" t="s">
        <v>77</v>
      </c>
      <c r="AI68" s="127"/>
      <c r="AJ68" s="127"/>
      <c r="AK68" s="127"/>
      <c r="AL68" s="127"/>
      <c r="AM68" s="127"/>
      <c r="AN68" s="127"/>
      <c r="AO68" s="127"/>
      <c r="AP68" s="127"/>
      <c r="AQ68" s="128"/>
      <c r="AR68" s="129"/>
      <c r="AS68" s="129"/>
      <c r="AT68" s="129"/>
      <c r="AU68" s="129"/>
      <c r="AV68" s="129"/>
      <c r="AW68" s="130"/>
      <c r="AX68" s="131">
        <f>AX69</f>
        <v>81200</v>
      </c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7"/>
      <c r="BN68" s="16"/>
      <c r="BO68" s="16"/>
      <c r="BP68" s="131">
        <f>BP69</f>
        <v>81960</v>
      </c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7"/>
      <c r="CF68" s="16"/>
      <c r="CG68" s="16"/>
      <c r="CH68" s="16"/>
      <c r="CI68" s="16"/>
      <c r="CJ68" s="131">
        <f t="shared" si="2"/>
        <v>-760</v>
      </c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4"/>
    </row>
    <row r="69" spans="1:104" ht="91.5" customHeight="1">
      <c r="A69" s="135" t="s">
        <v>78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5"/>
      <c r="AC69" s="15"/>
      <c r="AD69" s="15" t="s">
        <v>27</v>
      </c>
      <c r="AE69" s="128" t="s">
        <v>27</v>
      </c>
      <c r="AF69" s="129"/>
      <c r="AG69" s="130"/>
      <c r="AH69" s="127" t="s">
        <v>79</v>
      </c>
      <c r="AI69" s="127"/>
      <c r="AJ69" s="127"/>
      <c r="AK69" s="127"/>
      <c r="AL69" s="127"/>
      <c r="AM69" s="127"/>
      <c r="AN69" s="127"/>
      <c r="AO69" s="127"/>
      <c r="AP69" s="127"/>
      <c r="AQ69" s="128"/>
      <c r="AR69" s="129"/>
      <c r="AS69" s="129"/>
      <c r="AT69" s="129"/>
      <c r="AU69" s="129"/>
      <c r="AV69" s="129"/>
      <c r="AW69" s="130"/>
      <c r="AX69" s="131">
        <f>AX70</f>
        <v>81200</v>
      </c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7"/>
      <c r="BN69" s="16"/>
      <c r="BO69" s="16"/>
      <c r="BP69" s="131">
        <f>BP70</f>
        <v>81960</v>
      </c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7"/>
      <c r="CF69" s="16"/>
      <c r="CG69" s="16"/>
      <c r="CH69" s="16"/>
      <c r="CI69" s="16"/>
      <c r="CJ69" s="131">
        <f>CJ70</f>
        <v>-760</v>
      </c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4"/>
    </row>
    <row r="70" spans="1:104" ht="94.5" customHeight="1">
      <c r="A70" s="135" t="s">
        <v>78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5"/>
      <c r="AC70" s="15"/>
      <c r="AD70" s="15" t="s">
        <v>27</v>
      </c>
      <c r="AE70" s="128" t="s">
        <v>27</v>
      </c>
      <c r="AF70" s="129"/>
      <c r="AG70" s="130"/>
      <c r="AH70" s="127" t="s">
        <v>80</v>
      </c>
      <c r="AI70" s="127"/>
      <c r="AJ70" s="127"/>
      <c r="AK70" s="127"/>
      <c r="AL70" s="127"/>
      <c r="AM70" s="127"/>
      <c r="AN70" s="127"/>
      <c r="AO70" s="127"/>
      <c r="AP70" s="127"/>
      <c r="AQ70" s="128"/>
      <c r="AR70" s="129"/>
      <c r="AS70" s="129"/>
      <c r="AT70" s="129"/>
      <c r="AU70" s="129"/>
      <c r="AV70" s="129"/>
      <c r="AW70" s="130"/>
      <c r="AX70" s="131">
        <v>81200</v>
      </c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7"/>
      <c r="BN70" s="16"/>
      <c r="BO70" s="16"/>
      <c r="BP70" s="131">
        <v>81960</v>
      </c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7"/>
      <c r="CF70" s="16"/>
      <c r="CG70" s="16"/>
      <c r="CH70" s="16"/>
      <c r="CI70" s="16"/>
      <c r="CJ70" s="131">
        <f aca="true" t="shared" si="3" ref="CJ70:CJ76">AX70-BP70</f>
        <v>-760</v>
      </c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4"/>
    </row>
    <row r="71" spans="1:104" ht="36" customHeight="1">
      <c r="A71" s="135" t="s">
        <v>478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7"/>
      <c r="AB71" s="15"/>
      <c r="AC71" s="15"/>
      <c r="AD71" s="15" t="s">
        <v>27</v>
      </c>
      <c r="AE71" s="57"/>
      <c r="AF71" s="58"/>
      <c r="AG71" s="59"/>
      <c r="AH71" s="127" t="s">
        <v>479</v>
      </c>
      <c r="AI71" s="127"/>
      <c r="AJ71" s="127"/>
      <c r="AK71" s="127"/>
      <c r="AL71" s="127"/>
      <c r="AM71" s="127"/>
      <c r="AN71" s="127"/>
      <c r="AO71" s="127"/>
      <c r="AP71" s="127"/>
      <c r="AQ71" s="128"/>
      <c r="AR71" s="129"/>
      <c r="AS71" s="129"/>
      <c r="AT71" s="129"/>
      <c r="AU71" s="129"/>
      <c r="AV71" s="129"/>
      <c r="AW71" s="130"/>
      <c r="AX71" s="131">
        <v>0</v>
      </c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7"/>
      <c r="BN71" s="16"/>
      <c r="BO71" s="16"/>
      <c r="BP71" s="131">
        <f>BP72</f>
        <v>929.49</v>
      </c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7"/>
      <c r="CF71" s="16"/>
      <c r="CG71" s="16"/>
      <c r="CH71" s="16"/>
      <c r="CI71" s="16"/>
      <c r="CJ71" s="131">
        <f t="shared" si="3"/>
        <v>-929.49</v>
      </c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4"/>
    </row>
    <row r="72" spans="1:104" ht="19.5" customHeight="1">
      <c r="A72" s="135" t="s">
        <v>485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7"/>
      <c r="AB72" s="15"/>
      <c r="AC72" s="15"/>
      <c r="AD72" s="15" t="s">
        <v>27</v>
      </c>
      <c r="AE72" s="57"/>
      <c r="AF72" s="58"/>
      <c r="AG72" s="59"/>
      <c r="AH72" s="127" t="s">
        <v>481</v>
      </c>
      <c r="AI72" s="127"/>
      <c r="AJ72" s="127"/>
      <c r="AK72" s="127"/>
      <c r="AL72" s="127"/>
      <c r="AM72" s="127"/>
      <c r="AN72" s="127"/>
      <c r="AO72" s="127"/>
      <c r="AP72" s="127"/>
      <c r="AQ72" s="128"/>
      <c r="AR72" s="129"/>
      <c r="AS72" s="129"/>
      <c r="AT72" s="129"/>
      <c r="AU72" s="129"/>
      <c r="AV72" s="129"/>
      <c r="AW72" s="130"/>
      <c r="AX72" s="131">
        <v>0</v>
      </c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7"/>
      <c r="BN72" s="16"/>
      <c r="BO72" s="16"/>
      <c r="BP72" s="131">
        <f>BP73</f>
        <v>929.49</v>
      </c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7"/>
      <c r="CF72" s="16"/>
      <c r="CG72" s="16"/>
      <c r="CH72" s="16"/>
      <c r="CI72" s="16"/>
      <c r="CJ72" s="131">
        <f t="shared" si="3"/>
        <v>-929.49</v>
      </c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4"/>
    </row>
    <row r="73" spans="1:104" ht="27.75" customHeight="1">
      <c r="A73" s="135" t="s">
        <v>486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7"/>
      <c r="AB73" s="15"/>
      <c r="AC73" s="15"/>
      <c r="AD73" s="15" t="s">
        <v>27</v>
      </c>
      <c r="AE73" s="57"/>
      <c r="AF73" s="58"/>
      <c r="AG73" s="59"/>
      <c r="AH73" s="127" t="s">
        <v>480</v>
      </c>
      <c r="AI73" s="127"/>
      <c r="AJ73" s="127"/>
      <c r="AK73" s="127"/>
      <c r="AL73" s="127"/>
      <c r="AM73" s="127"/>
      <c r="AN73" s="127"/>
      <c r="AO73" s="127"/>
      <c r="AP73" s="127"/>
      <c r="AQ73" s="128"/>
      <c r="AR73" s="129"/>
      <c r="AS73" s="129"/>
      <c r="AT73" s="129"/>
      <c r="AU73" s="129"/>
      <c r="AV73" s="129"/>
      <c r="AW73" s="130"/>
      <c r="AX73" s="131">
        <v>0</v>
      </c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7"/>
      <c r="BN73" s="16"/>
      <c r="BO73" s="16"/>
      <c r="BP73" s="131">
        <f>BP74</f>
        <v>929.49</v>
      </c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7"/>
      <c r="CF73" s="16"/>
      <c r="CG73" s="16"/>
      <c r="CH73" s="16"/>
      <c r="CI73" s="16"/>
      <c r="CJ73" s="131">
        <f t="shared" si="3"/>
        <v>-929.49</v>
      </c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4"/>
    </row>
    <row r="74" spans="1:104" ht="44.25" customHeight="1">
      <c r="A74" s="135" t="s">
        <v>487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7"/>
      <c r="AB74" s="15"/>
      <c r="AC74" s="15"/>
      <c r="AD74" s="15" t="s">
        <v>27</v>
      </c>
      <c r="AE74" s="57"/>
      <c r="AF74" s="58"/>
      <c r="AG74" s="59"/>
      <c r="AH74" s="127" t="s">
        <v>482</v>
      </c>
      <c r="AI74" s="127"/>
      <c r="AJ74" s="127"/>
      <c r="AK74" s="127"/>
      <c r="AL74" s="127"/>
      <c r="AM74" s="127"/>
      <c r="AN74" s="127"/>
      <c r="AO74" s="127"/>
      <c r="AP74" s="127"/>
      <c r="AQ74" s="128"/>
      <c r="AR74" s="129"/>
      <c r="AS74" s="129"/>
      <c r="AT74" s="129"/>
      <c r="AU74" s="129"/>
      <c r="AV74" s="129"/>
      <c r="AW74" s="130"/>
      <c r="AX74" s="131">
        <v>0</v>
      </c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7"/>
      <c r="BN74" s="16"/>
      <c r="BO74" s="16"/>
      <c r="BP74" s="131">
        <f>BP75+BP76</f>
        <v>929.49</v>
      </c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7"/>
      <c r="CF74" s="16"/>
      <c r="CG74" s="16"/>
      <c r="CH74" s="16"/>
      <c r="CI74" s="16"/>
      <c r="CJ74" s="131">
        <f t="shared" si="3"/>
        <v>-929.49</v>
      </c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4"/>
    </row>
    <row r="75" spans="1:104" ht="44.25" customHeight="1">
      <c r="A75" s="135" t="s">
        <v>487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7"/>
      <c r="AB75" s="15"/>
      <c r="AC75" s="15"/>
      <c r="AD75" s="15" t="s">
        <v>27</v>
      </c>
      <c r="AE75" s="57"/>
      <c r="AF75" s="58"/>
      <c r="AG75" s="59"/>
      <c r="AH75" s="127" t="s">
        <v>483</v>
      </c>
      <c r="AI75" s="127"/>
      <c r="AJ75" s="127"/>
      <c r="AK75" s="127"/>
      <c r="AL75" s="127"/>
      <c r="AM75" s="127"/>
      <c r="AN75" s="127"/>
      <c r="AO75" s="127"/>
      <c r="AP75" s="127"/>
      <c r="AQ75" s="128"/>
      <c r="AR75" s="129"/>
      <c r="AS75" s="129"/>
      <c r="AT75" s="129"/>
      <c r="AU75" s="129"/>
      <c r="AV75" s="129"/>
      <c r="AW75" s="130"/>
      <c r="AX75" s="131">
        <v>0</v>
      </c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7"/>
      <c r="BN75" s="16"/>
      <c r="BO75" s="16"/>
      <c r="BP75" s="131">
        <v>535.26</v>
      </c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56"/>
      <c r="CC75" s="56"/>
      <c r="CD75" s="56"/>
      <c r="CE75" s="60"/>
      <c r="CF75" s="16"/>
      <c r="CG75" s="16"/>
      <c r="CH75" s="16"/>
      <c r="CI75" s="16"/>
      <c r="CJ75" s="131">
        <f t="shared" si="3"/>
        <v>-535.26</v>
      </c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4"/>
    </row>
    <row r="76" spans="1:104" ht="47.25" customHeight="1">
      <c r="A76" s="135" t="s">
        <v>487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7"/>
      <c r="AB76" s="15"/>
      <c r="AC76" s="15"/>
      <c r="AD76" s="15" t="s">
        <v>27</v>
      </c>
      <c r="AE76" s="57"/>
      <c r="AF76" s="58"/>
      <c r="AG76" s="59"/>
      <c r="AH76" s="127" t="s">
        <v>484</v>
      </c>
      <c r="AI76" s="127"/>
      <c r="AJ76" s="127"/>
      <c r="AK76" s="127"/>
      <c r="AL76" s="127"/>
      <c r="AM76" s="127"/>
      <c r="AN76" s="127"/>
      <c r="AO76" s="127"/>
      <c r="AP76" s="127"/>
      <c r="AQ76" s="128"/>
      <c r="AR76" s="129"/>
      <c r="AS76" s="129"/>
      <c r="AT76" s="129"/>
      <c r="AU76" s="129"/>
      <c r="AV76" s="129"/>
      <c r="AW76" s="130"/>
      <c r="AX76" s="131">
        <v>0</v>
      </c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7"/>
      <c r="BN76" s="16"/>
      <c r="BO76" s="16"/>
      <c r="BP76" s="131">
        <v>394.23</v>
      </c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56"/>
      <c r="CC76" s="56"/>
      <c r="CD76" s="56"/>
      <c r="CE76" s="60"/>
      <c r="CF76" s="16"/>
      <c r="CG76" s="16"/>
      <c r="CH76" s="16"/>
      <c r="CI76" s="16"/>
      <c r="CJ76" s="131">
        <f t="shared" si="3"/>
        <v>-394.23</v>
      </c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4"/>
    </row>
    <row r="77" spans="1:104" ht="50.25" customHeight="1">
      <c r="A77" s="138" t="s">
        <v>81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5"/>
      <c r="AC77" s="15"/>
      <c r="AD77" s="15" t="s">
        <v>27</v>
      </c>
      <c r="AE77" s="128" t="s">
        <v>27</v>
      </c>
      <c r="AF77" s="129"/>
      <c r="AG77" s="130"/>
      <c r="AH77" s="143" t="s">
        <v>82</v>
      </c>
      <c r="AI77" s="143"/>
      <c r="AJ77" s="143"/>
      <c r="AK77" s="143"/>
      <c r="AL77" s="143"/>
      <c r="AM77" s="143"/>
      <c r="AN77" s="143"/>
      <c r="AO77" s="143"/>
      <c r="AP77" s="143"/>
      <c r="AQ77" s="144"/>
      <c r="AR77" s="145"/>
      <c r="AS77" s="145"/>
      <c r="AT77" s="145"/>
      <c r="AU77" s="145"/>
      <c r="AV77" s="145"/>
      <c r="AW77" s="146"/>
      <c r="AX77" s="140">
        <f>AX78</f>
        <v>1458900</v>
      </c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2"/>
      <c r="BN77" s="18"/>
      <c r="BO77" s="18"/>
      <c r="BP77" s="140">
        <f>BP78</f>
        <v>1126431.76</v>
      </c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2"/>
      <c r="CF77" s="18"/>
      <c r="CG77" s="18"/>
      <c r="CH77" s="18"/>
      <c r="CI77" s="18"/>
      <c r="CJ77" s="140">
        <f>CJ78</f>
        <v>332468.24</v>
      </c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7"/>
    </row>
    <row r="78" spans="1:104" ht="108" customHeight="1">
      <c r="A78" s="135" t="s">
        <v>83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5"/>
      <c r="AC78" s="15"/>
      <c r="AD78" s="15" t="s">
        <v>27</v>
      </c>
      <c r="AE78" s="128" t="s">
        <v>27</v>
      </c>
      <c r="AF78" s="129"/>
      <c r="AG78" s="130"/>
      <c r="AH78" s="127" t="s">
        <v>84</v>
      </c>
      <c r="AI78" s="127"/>
      <c r="AJ78" s="127"/>
      <c r="AK78" s="127"/>
      <c r="AL78" s="127"/>
      <c r="AM78" s="127"/>
      <c r="AN78" s="127"/>
      <c r="AO78" s="127"/>
      <c r="AP78" s="127"/>
      <c r="AQ78" s="128"/>
      <c r="AR78" s="129"/>
      <c r="AS78" s="129"/>
      <c r="AT78" s="129"/>
      <c r="AU78" s="129"/>
      <c r="AV78" s="129"/>
      <c r="AW78" s="130"/>
      <c r="AX78" s="131">
        <f>AX79+AX81+AX83</f>
        <v>1458900</v>
      </c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7"/>
      <c r="BN78" s="16"/>
      <c r="BO78" s="16"/>
      <c r="BP78" s="131">
        <f>BP79+BP81+BP83</f>
        <v>1126431.76</v>
      </c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7"/>
      <c r="CF78" s="16"/>
      <c r="CG78" s="16"/>
      <c r="CH78" s="16"/>
      <c r="CI78" s="16"/>
      <c r="CJ78" s="131">
        <f>AX78-BP78</f>
        <v>332468.24</v>
      </c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4"/>
    </row>
    <row r="79" spans="1:104" ht="84.75" customHeight="1">
      <c r="A79" s="135" t="s">
        <v>85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5"/>
      <c r="AC79" s="15"/>
      <c r="AD79" s="15" t="s">
        <v>27</v>
      </c>
      <c r="AE79" s="128" t="s">
        <v>27</v>
      </c>
      <c r="AF79" s="129"/>
      <c r="AG79" s="130"/>
      <c r="AH79" s="127" t="s">
        <v>86</v>
      </c>
      <c r="AI79" s="127"/>
      <c r="AJ79" s="127"/>
      <c r="AK79" s="127"/>
      <c r="AL79" s="127"/>
      <c r="AM79" s="127"/>
      <c r="AN79" s="127"/>
      <c r="AO79" s="127"/>
      <c r="AP79" s="127"/>
      <c r="AQ79" s="128"/>
      <c r="AR79" s="129"/>
      <c r="AS79" s="129"/>
      <c r="AT79" s="129"/>
      <c r="AU79" s="129"/>
      <c r="AV79" s="129"/>
      <c r="AW79" s="130"/>
      <c r="AX79" s="131">
        <f>AX80</f>
        <v>434600</v>
      </c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7"/>
      <c r="BN79" s="16"/>
      <c r="BO79" s="16"/>
      <c r="BP79" s="131">
        <f>BP80</f>
        <v>312513.88</v>
      </c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7"/>
      <c r="CF79" s="16"/>
      <c r="CG79" s="16"/>
      <c r="CH79" s="16"/>
      <c r="CI79" s="16"/>
      <c r="CJ79" s="131">
        <f>CJ80</f>
        <v>122086.12</v>
      </c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4"/>
    </row>
    <row r="80" spans="1:104" ht="96.75" customHeight="1">
      <c r="A80" s="135" t="s">
        <v>87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5"/>
      <c r="AC80" s="15"/>
      <c r="AD80" s="15" t="s">
        <v>27</v>
      </c>
      <c r="AE80" s="128" t="s">
        <v>27</v>
      </c>
      <c r="AF80" s="129"/>
      <c r="AG80" s="130"/>
      <c r="AH80" s="127" t="s">
        <v>88</v>
      </c>
      <c r="AI80" s="127"/>
      <c r="AJ80" s="127"/>
      <c r="AK80" s="127"/>
      <c r="AL80" s="127"/>
      <c r="AM80" s="127"/>
      <c r="AN80" s="127"/>
      <c r="AO80" s="127"/>
      <c r="AP80" s="127"/>
      <c r="AQ80" s="128"/>
      <c r="AR80" s="129"/>
      <c r="AS80" s="129"/>
      <c r="AT80" s="129"/>
      <c r="AU80" s="129"/>
      <c r="AV80" s="129"/>
      <c r="AW80" s="130"/>
      <c r="AX80" s="131">
        <v>434600</v>
      </c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7"/>
      <c r="BN80" s="16"/>
      <c r="BO80" s="16"/>
      <c r="BP80" s="131">
        <v>312513.88</v>
      </c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7"/>
      <c r="CF80" s="16"/>
      <c r="CG80" s="16"/>
      <c r="CH80" s="16"/>
      <c r="CI80" s="16"/>
      <c r="CJ80" s="131">
        <f>AX80-BP80</f>
        <v>122086.12</v>
      </c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/>
    </row>
    <row r="81" spans="1:104" ht="106.5" customHeight="1">
      <c r="A81" s="135" t="s">
        <v>340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5"/>
      <c r="AC81" s="15"/>
      <c r="AD81" s="15" t="s">
        <v>27</v>
      </c>
      <c r="AE81" s="57"/>
      <c r="AF81" s="58"/>
      <c r="AG81" s="59"/>
      <c r="AH81" s="127" t="s">
        <v>208</v>
      </c>
      <c r="AI81" s="127"/>
      <c r="AJ81" s="127"/>
      <c r="AK81" s="127"/>
      <c r="AL81" s="127"/>
      <c r="AM81" s="127"/>
      <c r="AN81" s="127"/>
      <c r="AO81" s="127"/>
      <c r="AP81" s="127"/>
      <c r="AQ81" s="128"/>
      <c r="AR81" s="129"/>
      <c r="AS81" s="129"/>
      <c r="AT81" s="129"/>
      <c r="AU81" s="129"/>
      <c r="AV81" s="129"/>
      <c r="AW81" s="130"/>
      <c r="AX81" s="131">
        <f>AX82</f>
        <v>808000</v>
      </c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56"/>
      <c r="BL81" s="56"/>
      <c r="BM81" s="60"/>
      <c r="BN81" s="16"/>
      <c r="BO81" s="16"/>
      <c r="BP81" s="131">
        <f>BP82</f>
        <v>606015.5</v>
      </c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56"/>
      <c r="CC81" s="56"/>
      <c r="CD81" s="56"/>
      <c r="CE81" s="60"/>
      <c r="CF81" s="16"/>
      <c r="CG81" s="16"/>
      <c r="CH81" s="16"/>
      <c r="CI81" s="16"/>
      <c r="CJ81" s="131">
        <f>CJ82</f>
        <v>201984.5</v>
      </c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4"/>
    </row>
    <row r="82" spans="1:104" ht="95.25" customHeight="1">
      <c r="A82" s="135" t="s">
        <v>341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5"/>
      <c r="AC82" s="15"/>
      <c r="AD82" s="15" t="s">
        <v>27</v>
      </c>
      <c r="AE82" s="57"/>
      <c r="AF82" s="58"/>
      <c r="AG82" s="59"/>
      <c r="AH82" s="127" t="s">
        <v>209</v>
      </c>
      <c r="AI82" s="127"/>
      <c r="AJ82" s="127"/>
      <c r="AK82" s="127"/>
      <c r="AL82" s="127"/>
      <c r="AM82" s="127"/>
      <c r="AN82" s="127"/>
      <c r="AO82" s="127"/>
      <c r="AP82" s="127"/>
      <c r="AQ82" s="128"/>
      <c r="AR82" s="129"/>
      <c r="AS82" s="129"/>
      <c r="AT82" s="129"/>
      <c r="AU82" s="129"/>
      <c r="AV82" s="129"/>
      <c r="AW82" s="130"/>
      <c r="AX82" s="131">
        <v>808000</v>
      </c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56"/>
      <c r="BL82" s="56"/>
      <c r="BM82" s="60"/>
      <c r="BN82" s="16"/>
      <c r="BO82" s="16"/>
      <c r="BP82" s="131">
        <v>606015.5</v>
      </c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56"/>
      <c r="CC82" s="56"/>
      <c r="CD82" s="56"/>
      <c r="CE82" s="60"/>
      <c r="CF82" s="16"/>
      <c r="CG82" s="16"/>
      <c r="CH82" s="16"/>
      <c r="CI82" s="16"/>
      <c r="CJ82" s="131">
        <f aca="true" t="shared" si="4" ref="CJ82:CJ89">AX82-BP82</f>
        <v>201984.5</v>
      </c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4"/>
    </row>
    <row r="83" spans="1:104" ht="99.75" customHeight="1">
      <c r="A83" s="135" t="s">
        <v>472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5"/>
      <c r="AC83" s="15"/>
      <c r="AD83" s="15" t="s">
        <v>27</v>
      </c>
      <c r="AE83" s="57"/>
      <c r="AF83" s="58"/>
      <c r="AG83" s="59"/>
      <c r="AH83" s="127" t="s">
        <v>376</v>
      </c>
      <c r="AI83" s="127"/>
      <c r="AJ83" s="127"/>
      <c r="AK83" s="127"/>
      <c r="AL83" s="127"/>
      <c r="AM83" s="127"/>
      <c r="AN83" s="127"/>
      <c r="AO83" s="127"/>
      <c r="AP83" s="127"/>
      <c r="AQ83" s="128"/>
      <c r="AR83" s="129"/>
      <c r="AS83" s="129"/>
      <c r="AT83" s="129"/>
      <c r="AU83" s="129"/>
      <c r="AV83" s="129"/>
      <c r="AW83" s="130"/>
      <c r="AX83" s="131">
        <f>AX84</f>
        <v>216300</v>
      </c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56"/>
      <c r="BL83" s="56"/>
      <c r="BM83" s="60"/>
      <c r="BN83" s="16"/>
      <c r="BO83" s="16"/>
      <c r="BP83" s="131">
        <f>BP84</f>
        <v>207902.38</v>
      </c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56"/>
      <c r="CC83" s="56"/>
      <c r="CD83" s="56"/>
      <c r="CE83" s="60"/>
      <c r="CF83" s="16"/>
      <c r="CG83" s="16"/>
      <c r="CH83" s="16"/>
      <c r="CI83" s="16"/>
      <c r="CJ83" s="131">
        <f t="shared" si="4"/>
        <v>8397.619999999995</v>
      </c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4"/>
    </row>
    <row r="84" spans="1:104" ht="78" customHeight="1">
      <c r="A84" s="135" t="s">
        <v>473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5"/>
      <c r="AC84" s="15"/>
      <c r="AD84" s="15" t="s">
        <v>27</v>
      </c>
      <c r="AE84" s="57"/>
      <c r="AF84" s="58"/>
      <c r="AG84" s="59"/>
      <c r="AH84" s="127" t="s">
        <v>377</v>
      </c>
      <c r="AI84" s="127"/>
      <c r="AJ84" s="127"/>
      <c r="AK84" s="127"/>
      <c r="AL84" s="127"/>
      <c r="AM84" s="127"/>
      <c r="AN84" s="127"/>
      <c r="AO84" s="127"/>
      <c r="AP84" s="127"/>
      <c r="AQ84" s="128"/>
      <c r="AR84" s="129"/>
      <c r="AS84" s="129"/>
      <c r="AT84" s="129"/>
      <c r="AU84" s="129"/>
      <c r="AV84" s="129"/>
      <c r="AW84" s="130"/>
      <c r="AX84" s="131">
        <v>216300</v>
      </c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56"/>
      <c r="BL84" s="56"/>
      <c r="BM84" s="60"/>
      <c r="BN84" s="16"/>
      <c r="BO84" s="16"/>
      <c r="BP84" s="131">
        <v>207902.38</v>
      </c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56"/>
      <c r="CC84" s="56"/>
      <c r="CD84" s="56"/>
      <c r="CE84" s="60"/>
      <c r="CF84" s="16"/>
      <c r="CG84" s="16"/>
      <c r="CH84" s="16"/>
      <c r="CI84" s="16"/>
      <c r="CJ84" s="131">
        <f t="shared" si="4"/>
        <v>8397.619999999995</v>
      </c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4"/>
    </row>
    <row r="85" spans="1:104" ht="35.25" customHeight="1">
      <c r="A85" s="138" t="s">
        <v>378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5"/>
      <c r="AC85" s="15"/>
      <c r="AD85" s="15" t="s">
        <v>27</v>
      </c>
      <c r="AE85" s="57"/>
      <c r="AF85" s="58"/>
      <c r="AG85" s="59"/>
      <c r="AH85" s="127" t="s">
        <v>381</v>
      </c>
      <c r="AI85" s="127"/>
      <c r="AJ85" s="127"/>
      <c r="AK85" s="127"/>
      <c r="AL85" s="127"/>
      <c r="AM85" s="127"/>
      <c r="AN85" s="127"/>
      <c r="AO85" s="127"/>
      <c r="AP85" s="127"/>
      <c r="AQ85" s="128"/>
      <c r="AR85" s="129"/>
      <c r="AS85" s="129"/>
      <c r="AT85" s="129"/>
      <c r="AU85" s="129"/>
      <c r="AV85" s="129"/>
      <c r="AW85" s="130"/>
      <c r="AX85" s="131">
        <f>AX86</f>
        <v>11000</v>
      </c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56"/>
      <c r="BL85" s="56"/>
      <c r="BM85" s="60"/>
      <c r="BN85" s="16"/>
      <c r="BO85" s="16"/>
      <c r="BP85" s="131">
        <f>BP86</f>
        <v>10906.76</v>
      </c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56"/>
      <c r="CC85" s="56"/>
      <c r="CD85" s="56"/>
      <c r="CE85" s="60"/>
      <c r="CF85" s="16"/>
      <c r="CG85" s="16"/>
      <c r="CH85" s="16"/>
      <c r="CI85" s="16"/>
      <c r="CJ85" s="131">
        <f t="shared" si="4"/>
        <v>93.23999999999978</v>
      </c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4"/>
    </row>
    <row r="86" spans="1:104" ht="39.75" customHeight="1">
      <c r="A86" s="135" t="s">
        <v>379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5"/>
      <c r="AC86" s="15"/>
      <c r="AD86" s="15" t="s">
        <v>27</v>
      </c>
      <c r="AE86" s="57"/>
      <c r="AF86" s="58"/>
      <c r="AG86" s="59"/>
      <c r="AH86" s="127" t="s">
        <v>382</v>
      </c>
      <c r="AI86" s="127"/>
      <c r="AJ86" s="127"/>
      <c r="AK86" s="127"/>
      <c r="AL86" s="127"/>
      <c r="AM86" s="127"/>
      <c r="AN86" s="127"/>
      <c r="AO86" s="127"/>
      <c r="AP86" s="127"/>
      <c r="AQ86" s="128"/>
      <c r="AR86" s="129"/>
      <c r="AS86" s="129"/>
      <c r="AT86" s="129"/>
      <c r="AU86" s="129"/>
      <c r="AV86" s="129"/>
      <c r="AW86" s="130"/>
      <c r="AX86" s="131">
        <f>AX87</f>
        <v>11000</v>
      </c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56"/>
      <c r="BL86" s="56"/>
      <c r="BM86" s="60"/>
      <c r="BN86" s="16"/>
      <c r="BO86" s="16"/>
      <c r="BP86" s="131">
        <f>BP87</f>
        <v>10906.76</v>
      </c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56"/>
      <c r="CC86" s="56"/>
      <c r="CD86" s="56"/>
      <c r="CE86" s="60"/>
      <c r="CF86" s="16"/>
      <c r="CG86" s="16"/>
      <c r="CH86" s="16"/>
      <c r="CI86" s="16"/>
      <c r="CJ86" s="131">
        <f t="shared" si="4"/>
        <v>93.23999999999978</v>
      </c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4"/>
    </row>
    <row r="87" spans="1:104" ht="48" customHeight="1">
      <c r="A87" s="135" t="s">
        <v>380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5"/>
      <c r="AC87" s="15"/>
      <c r="AD87" s="15" t="s">
        <v>27</v>
      </c>
      <c r="AE87" s="57"/>
      <c r="AF87" s="58"/>
      <c r="AG87" s="59"/>
      <c r="AH87" s="127" t="s">
        <v>383</v>
      </c>
      <c r="AI87" s="127"/>
      <c r="AJ87" s="127"/>
      <c r="AK87" s="127"/>
      <c r="AL87" s="127"/>
      <c r="AM87" s="127"/>
      <c r="AN87" s="127"/>
      <c r="AO87" s="127"/>
      <c r="AP87" s="127"/>
      <c r="AQ87" s="128"/>
      <c r="AR87" s="129"/>
      <c r="AS87" s="129"/>
      <c r="AT87" s="129"/>
      <c r="AU87" s="129"/>
      <c r="AV87" s="129"/>
      <c r="AW87" s="130"/>
      <c r="AX87" s="131">
        <v>11000</v>
      </c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56"/>
      <c r="BL87" s="56"/>
      <c r="BM87" s="60"/>
      <c r="BN87" s="16"/>
      <c r="BO87" s="16"/>
      <c r="BP87" s="131">
        <v>10906.76</v>
      </c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56"/>
      <c r="CC87" s="56"/>
      <c r="CD87" s="56"/>
      <c r="CE87" s="60"/>
      <c r="CF87" s="16"/>
      <c r="CG87" s="16"/>
      <c r="CH87" s="16"/>
      <c r="CI87" s="16"/>
      <c r="CJ87" s="131">
        <f t="shared" si="4"/>
        <v>93.23999999999978</v>
      </c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4"/>
    </row>
    <row r="88" spans="1:104" ht="39" customHeight="1">
      <c r="A88" s="138" t="s">
        <v>220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7"/>
      <c r="AC88" s="17"/>
      <c r="AD88" s="17" t="s">
        <v>27</v>
      </c>
      <c r="AE88" s="144" t="s">
        <v>27</v>
      </c>
      <c r="AF88" s="145"/>
      <c r="AG88" s="146"/>
      <c r="AH88" s="143" t="s">
        <v>221</v>
      </c>
      <c r="AI88" s="143"/>
      <c r="AJ88" s="143"/>
      <c r="AK88" s="143"/>
      <c r="AL88" s="143"/>
      <c r="AM88" s="143"/>
      <c r="AN88" s="143"/>
      <c r="AO88" s="143"/>
      <c r="AP88" s="143"/>
      <c r="AQ88" s="144"/>
      <c r="AR88" s="145"/>
      <c r="AS88" s="145"/>
      <c r="AT88" s="145"/>
      <c r="AU88" s="145"/>
      <c r="AV88" s="145"/>
      <c r="AW88" s="146"/>
      <c r="AX88" s="140">
        <f>AX89</f>
        <v>1085000</v>
      </c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2"/>
      <c r="BN88" s="18"/>
      <c r="BO88" s="18"/>
      <c r="BP88" s="140">
        <f>BP89</f>
        <v>1085000.85</v>
      </c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2"/>
      <c r="CF88" s="18"/>
      <c r="CG88" s="18"/>
      <c r="CH88" s="18"/>
      <c r="CI88" s="18"/>
      <c r="CJ88" s="140">
        <f t="shared" si="4"/>
        <v>-0.8500000000931323</v>
      </c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7"/>
    </row>
    <row r="89" spans="1:104" ht="69" customHeight="1">
      <c r="A89" s="135" t="s">
        <v>471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5"/>
      <c r="AC89" s="15"/>
      <c r="AD89" s="15" t="s">
        <v>27</v>
      </c>
      <c r="AE89" s="128" t="s">
        <v>27</v>
      </c>
      <c r="AF89" s="129"/>
      <c r="AG89" s="130"/>
      <c r="AH89" s="127" t="s">
        <v>222</v>
      </c>
      <c r="AI89" s="127"/>
      <c r="AJ89" s="127"/>
      <c r="AK89" s="127"/>
      <c r="AL89" s="127"/>
      <c r="AM89" s="127"/>
      <c r="AN89" s="127"/>
      <c r="AO89" s="127"/>
      <c r="AP89" s="127"/>
      <c r="AQ89" s="128"/>
      <c r="AR89" s="129"/>
      <c r="AS89" s="129"/>
      <c r="AT89" s="129"/>
      <c r="AU89" s="129"/>
      <c r="AV89" s="129"/>
      <c r="AW89" s="130"/>
      <c r="AX89" s="131">
        <f>AX90</f>
        <v>1085000</v>
      </c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7"/>
      <c r="BN89" s="16"/>
      <c r="BO89" s="16"/>
      <c r="BP89" s="131">
        <f>BP90</f>
        <v>1085000.85</v>
      </c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7"/>
      <c r="CF89" s="16"/>
      <c r="CG89" s="16"/>
      <c r="CH89" s="16"/>
      <c r="CI89" s="16"/>
      <c r="CJ89" s="131">
        <f t="shared" si="4"/>
        <v>-0.8500000000931323</v>
      </c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4"/>
    </row>
    <row r="90" spans="1:104" ht="48" customHeight="1">
      <c r="A90" s="135" t="s">
        <v>223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5"/>
      <c r="AC90" s="15"/>
      <c r="AD90" s="15" t="s">
        <v>27</v>
      </c>
      <c r="AE90" s="128" t="s">
        <v>27</v>
      </c>
      <c r="AF90" s="129"/>
      <c r="AG90" s="130"/>
      <c r="AH90" s="127" t="s">
        <v>224</v>
      </c>
      <c r="AI90" s="127"/>
      <c r="AJ90" s="127"/>
      <c r="AK90" s="127"/>
      <c r="AL90" s="127"/>
      <c r="AM90" s="127"/>
      <c r="AN90" s="127"/>
      <c r="AO90" s="127"/>
      <c r="AP90" s="127"/>
      <c r="AQ90" s="128"/>
      <c r="AR90" s="129"/>
      <c r="AS90" s="129"/>
      <c r="AT90" s="129"/>
      <c r="AU90" s="129"/>
      <c r="AV90" s="129"/>
      <c r="AW90" s="130"/>
      <c r="AX90" s="131">
        <f>AX91</f>
        <v>1085000</v>
      </c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7"/>
      <c r="BN90" s="16"/>
      <c r="BO90" s="16"/>
      <c r="BP90" s="131">
        <f>BP91</f>
        <v>1085000.85</v>
      </c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7"/>
      <c r="CF90" s="16"/>
      <c r="CG90" s="16"/>
      <c r="CH90" s="16"/>
      <c r="CI90" s="16"/>
      <c r="CJ90" s="131">
        <f>CJ91</f>
        <v>-0.8500000000931323</v>
      </c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4"/>
    </row>
    <row r="91" spans="1:104" ht="58.5" customHeight="1">
      <c r="A91" s="135" t="s">
        <v>225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5"/>
      <c r="AC91" s="15"/>
      <c r="AD91" s="15" t="s">
        <v>27</v>
      </c>
      <c r="AE91" s="128" t="s">
        <v>27</v>
      </c>
      <c r="AF91" s="129"/>
      <c r="AG91" s="130"/>
      <c r="AH91" s="127" t="s">
        <v>226</v>
      </c>
      <c r="AI91" s="127"/>
      <c r="AJ91" s="127"/>
      <c r="AK91" s="127"/>
      <c r="AL91" s="127"/>
      <c r="AM91" s="127"/>
      <c r="AN91" s="127"/>
      <c r="AO91" s="127"/>
      <c r="AP91" s="127"/>
      <c r="AQ91" s="128"/>
      <c r="AR91" s="129"/>
      <c r="AS91" s="129"/>
      <c r="AT91" s="129"/>
      <c r="AU91" s="129"/>
      <c r="AV91" s="129"/>
      <c r="AW91" s="130"/>
      <c r="AX91" s="131">
        <v>1085000</v>
      </c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7"/>
      <c r="BN91" s="16"/>
      <c r="BO91" s="16"/>
      <c r="BP91" s="131">
        <v>1085000.85</v>
      </c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7"/>
      <c r="CF91" s="16"/>
      <c r="CG91" s="16"/>
      <c r="CH91" s="16"/>
      <c r="CI91" s="16"/>
      <c r="CJ91" s="131">
        <f>AX91-BP91</f>
        <v>-0.8500000000931323</v>
      </c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4"/>
    </row>
    <row r="92" spans="1:104" ht="19.5" customHeight="1">
      <c r="A92" s="138" t="s">
        <v>89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5"/>
      <c r="AC92" s="15"/>
      <c r="AD92" s="15" t="s">
        <v>27</v>
      </c>
      <c r="AE92" s="144" t="s">
        <v>27</v>
      </c>
      <c r="AF92" s="145"/>
      <c r="AG92" s="146"/>
      <c r="AH92" s="143" t="s">
        <v>90</v>
      </c>
      <c r="AI92" s="143"/>
      <c r="AJ92" s="143"/>
      <c r="AK92" s="143"/>
      <c r="AL92" s="143"/>
      <c r="AM92" s="143"/>
      <c r="AN92" s="143"/>
      <c r="AO92" s="143"/>
      <c r="AP92" s="143"/>
      <c r="AQ92" s="144"/>
      <c r="AR92" s="145"/>
      <c r="AS92" s="145"/>
      <c r="AT92" s="145"/>
      <c r="AU92" s="145"/>
      <c r="AV92" s="145"/>
      <c r="AW92" s="146"/>
      <c r="AX92" s="140">
        <f>AX93</f>
        <v>7039363</v>
      </c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2"/>
      <c r="BN92" s="18"/>
      <c r="BO92" s="18"/>
      <c r="BP92" s="140">
        <f>BP93</f>
        <v>6411952.390000001</v>
      </c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2"/>
      <c r="CF92" s="18"/>
      <c r="CG92" s="18"/>
      <c r="CH92" s="18"/>
      <c r="CI92" s="18"/>
      <c r="CJ92" s="140">
        <f>AX92-BP92</f>
        <v>627410.6099999994</v>
      </c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7"/>
    </row>
    <row r="93" spans="1:104" ht="39.75" customHeight="1">
      <c r="A93" s="135" t="s">
        <v>91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5"/>
      <c r="AC93" s="15"/>
      <c r="AD93" s="15" t="s">
        <v>27</v>
      </c>
      <c r="AE93" s="128" t="s">
        <v>27</v>
      </c>
      <c r="AF93" s="129"/>
      <c r="AG93" s="130"/>
      <c r="AH93" s="127" t="s">
        <v>92</v>
      </c>
      <c r="AI93" s="127"/>
      <c r="AJ93" s="127"/>
      <c r="AK93" s="127"/>
      <c r="AL93" s="127"/>
      <c r="AM93" s="127"/>
      <c r="AN93" s="127"/>
      <c r="AO93" s="127"/>
      <c r="AP93" s="127"/>
      <c r="AQ93" s="128"/>
      <c r="AR93" s="129"/>
      <c r="AS93" s="129"/>
      <c r="AT93" s="129"/>
      <c r="AU93" s="129"/>
      <c r="AV93" s="129"/>
      <c r="AW93" s="130"/>
      <c r="AX93" s="131">
        <f>AX94+AX97+AX102</f>
        <v>7039363</v>
      </c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7"/>
      <c r="BN93" s="16"/>
      <c r="BO93" s="16"/>
      <c r="BP93" s="131">
        <f>BP94+BP97+BP102</f>
        <v>6411952.390000001</v>
      </c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7"/>
      <c r="CF93" s="16"/>
      <c r="CG93" s="16"/>
      <c r="CH93" s="16"/>
      <c r="CI93" s="16"/>
      <c r="CJ93" s="131">
        <f>AX93-BP93</f>
        <v>627410.6099999994</v>
      </c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4"/>
    </row>
    <row r="94" spans="1:104" ht="40.5" customHeight="1">
      <c r="A94" s="135" t="s">
        <v>93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5"/>
      <c r="AC94" s="15"/>
      <c r="AD94" s="15" t="s">
        <v>27</v>
      </c>
      <c r="AE94" s="128" t="s">
        <v>27</v>
      </c>
      <c r="AF94" s="129"/>
      <c r="AG94" s="130"/>
      <c r="AH94" s="127" t="s">
        <v>94</v>
      </c>
      <c r="AI94" s="127"/>
      <c r="AJ94" s="127"/>
      <c r="AK94" s="127"/>
      <c r="AL94" s="127"/>
      <c r="AM94" s="127"/>
      <c r="AN94" s="127"/>
      <c r="AO94" s="127"/>
      <c r="AP94" s="127"/>
      <c r="AQ94" s="128"/>
      <c r="AR94" s="129"/>
      <c r="AS94" s="129"/>
      <c r="AT94" s="129"/>
      <c r="AU94" s="129"/>
      <c r="AV94" s="129"/>
      <c r="AW94" s="130"/>
      <c r="AX94" s="131">
        <f>AX95</f>
        <v>3483300</v>
      </c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7"/>
      <c r="BN94" s="16"/>
      <c r="BO94" s="16"/>
      <c r="BP94" s="131">
        <f>BP95</f>
        <v>3193300</v>
      </c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7"/>
      <c r="CF94" s="16"/>
      <c r="CG94" s="16"/>
      <c r="CH94" s="16"/>
      <c r="CI94" s="16"/>
      <c r="CJ94" s="131">
        <f>AX94-BP94</f>
        <v>290000</v>
      </c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4"/>
    </row>
    <row r="95" spans="1:104" ht="26.25" customHeight="1">
      <c r="A95" s="135" t="s">
        <v>95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5"/>
      <c r="AC95" s="15"/>
      <c r="AD95" s="15" t="s">
        <v>27</v>
      </c>
      <c r="AE95" s="128" t="s">
        <v>27</v>
      </c>
      <c r="AF95" s="129"/>
      <c r="AG95" s="130"/>
      <c r="AH95" s="127" t="s">
        <v>96</v>
      </c>
      <c r="AI95" s="127"/>
      <c r="AJ95" s="127"/>
      <c r="AK95" s="127"/>
      <c r="AL95" s="127"/>
      <c r="AM95" s="127"/>
      <c r="AN95" s="127"/>
      <c r="AO95" s="127"/>
      <c r="AP95" s="127"/>
      <c r="AQ95" s="128"/>
      <c r="AR95" s="129"/>
      <c r="AS95" s="129"/>
      <c r="AT95" s="129"/>
      <c r="AU95" s="129"/>
      <c r="AV95" s="129"/>
      <c r="AW95" s="130"/>
      <c r="AX95" s="131">
        <f>AX96</f>
        <v>3483300</v>
      </c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7"/>
      <c r="BN95" s="16"/>
      <c r="BO95" s="16"/>
      <c r="BP95" s="131">
        <f>BP96</f>
        <v>3193300</v>
      </c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7"/>
      <c r="CF95" s="16"/>
      <c r="CG95" s="16"/>
      <c r="CH95" s="16"/>
      <c r="CI95" s="16"/>
      <c r="CJ95" s="131">
        <f>CJ96</f>
        <v>290000</v>
      </c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4"/>
    </row>
    <row r="96" spans="1:104" ht="37.5" customHeight="1">
      <c r="A96" s="135" t="s">
        <v>97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5"/>
      <c r="AC96" s="15"/>
      <c r="AD96" s="15" t="s">
        <v>27</v>
      </c>
      <c r="AE96" s="128" t="s">
        <v>27</v>
      </c>
      <c r="AF96" s="129"/>
      <c r="AG96" s="130"/>
      <c r="AH96" s="127" t="s">
        <v>98</v>
      </c>
      <c r="AI96" s="127"/>
      <c r="AJ96" s="127"/>
      <c r="AK96" s="127"/>
      <c r="AL96" s="127"/>
      <c r="AM96" s="127"/>
      <c r="AN96" s="127"/>
      <c r="AO96" s="127"/>
      <c r="AP96" s="127"/>
      <c r="AQ96" s="128"/>
      <c r="AR96" s="129"/>
      <c r="AS96" s="129"/>
      <c r="AT96" s="129"/>
      <c r="AU96" s="129"/>
      <c r="AV96" s="129"/>
      <c r="AW96" s="130"/>
      <c r="AX96" s="131">
        <v>3483300</v>
      </c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7"/>
      <c r="BN96" s="16"/>
      <c r="BO96" s="16"/>
      <c r="BP96" s="131">
        <v>3193300</v>
      </c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7"/>
      <c r="CF96" s="16"/>
      <c r="CG96" s="16"/>
      <c r="CH96" s="16"/>
      <c r="CI96" s="16"/>
      <c r="CJ96" s="131">
        <f>AX96-BP96</f>
        <v>290000</v>
      </c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4"/>
    </row>
    <row r="97" spans="1:104" ht="39.75" customHeight="1">
      <c r="A97" s="135" t="s">
        <v>99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5"/>
      <c r="AC97" s="15"/>
      <c r="AD97" s="15" t="s">
        <v>27</v>
      </c>
      <c r="AE97" s="128" t="s">
        <v>27</v>
      </c>
      <c r="AF97" s="129"/>
      <c r="AG97" s="130"/>
      <c r="AH97" s="127" t="s">
        <v>100</v>
      </c>
      <c r="AI97" s="127"/>
      <c r="AJ97" s="127"/>
      <c r="AK97" s="127"/>
      <c r="AL97" s="127"/>
      <c r="AM97" s="127"/>
      <c r="AN97" s="127"/>
      <c r="AO97" s="127"/>
      <c r="AP97" s="127"/>
      <c r="AQ97" s="128"/>
      <c r="AR97" s="129"/>
      <c r="AS97" s="129"/>
      <c r="AT97" s="129"/>
      <c r="AU97" s="129"/>
      <c r="AV97" s="129"/>
      <c r="AW97" s="130"/>
      <c r="AX97" s="131">
        <f>AX98+AX100</f>
        <v>138900</v>
      </c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7"/>
      <c r="BN97" s="16"/>
      <c r="BO97" s="16"/>
      <c r="BP97" s="131">
        <f>BP98+BP100</f>
        <v>138900</v>
      </c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7"/>
      <c r="CF97" s="16"/>
      <c r="CG97" s="16"/>
      <c r="CH97" s="16"/>
      <c r="CI97" s="16"/>
      <c r="CJ97" s="131">
        <f>AX97-BP97</f>
        <v>0</v>
      </c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4"/>
    </row>
    <row r="98" spans="1:104" ht="51" customHeight="1">
      <c r="A98" s="135" t="s">
        <v>101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5"/>
      <c r="AC98" s="15"/>
      <c r="AD98" s="15" t="s">
        <v>27</v>
      </c>
      <c r="AE98" s="128" t="s">
        <v>27</v>
      </c>
      <c r="AF98" s="129"/>
      <c r="AG98" s="130"/>
      <c r="AH98" s="127" t="s">
        <v>102</v>
      </c>
      <c r="AI98" s="127"/>
      <c r="AJ98" s="127"/>
      <c r="AK98" s="127"/>
      <c r="AL98" s="127"/>
      <c r="AM98" s="127"/>
      <c r="AN98" s="127"/>
      <c r="AO98" s="127"/>
      <c r="AP98" s="127"/>
      <c r="AQ98" s="128"/>
      <c r="AR98" s="129"/>
      <c r="AS98" s="129"/>
      <c r="AT98" s="129"/>
      <c r="AU98" s="129"/>
      <c r="AV98" s="129"/>
      <c r="AW98" s="130"/>
      <c r="AX98" s="131">
        <f>AX99</f>
        <v>138700</v>
      </c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7"/>
      <c r="BN98" s="16"/>
      <c r="BO98" s="16"/>
      <c r="BP98" s="131">
        <f>BP99</f>
        <v>138700</v>
      </c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7"/>
      <c r="CF98" s="16"/>
      <c r="CG98" s="16"/>
      <c r="CH98" s="16"/>
      <c r="CI98" s="16"/>
      <c r="CJ98" s="131">
        <f>CJ99</f>
        <v>0</v>
      </c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4"/>
    </row>
    <row r="99" spans="1:104" ht="51.75" customHeight="1">
      <c r="A99" s="135" t="s">
        <v>103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5"/>
      <c r="AC99" s="15"/>
      <c r="AD99" s="15" t="s">
        <v>27</v>
      </c>
      <c r="AE99" s="128" t="s">
        <v>27</v>
      </c>
      <c r="AF99" s="129"/>
      <c r="AG99" s="130"/>
      <c r="AH99" s="127" t="s">
        <v>104</v>
      </c>
      <c r="AI99" s="127"/>
      <c r="AJ99" s="127"/>
      <c r="AK99" s="127"/>
      <c r="AL99" s="127"/>
      <c r="AM99" s="127"/>
      <c r="AN99" s="127"/>
      <c r="AO99" s="127"/>
      <c r="AP99" s="127"/>
      <c r="AQ99" s="128"/>
      <c r="AR99" s="129"/>
      <c r="AS99" s="129"/>
      <c r="AT99" s="129"/>
      <c r="AU99" s="129"/>
      <c r="AV99" s="129"/>
      <c r="AW99" s="130"/>
      <c r="AX99" s="131">
        <v>138700</v>
      </c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7"/>
      <c r="BN99" s="16"/>
      <c r="BO99" s="16"/>
      <c r="BP99" s="131">
        <v>138700</v>
      </c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7"/>
      <c r="CF99" s="16"/>
      <c r="CG99" s="16"/>
      <c r="CH99" s="16"/>
      <c r="CI99" s="16"/>
      <c r="CJ99" s="131">
        <f>AX99-BP99</f>
        <v>0</v>
      </c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4"/>
    </row>
    <row r="100" spans="1:104" ht="51.75" customHeight="1">
      <c r="A100" s="135" t="s">
        <v>237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5"/>
      <c r="AC100" s="15"/>
      <c r="AD100" s="15" t="s">
        <v>27</v>
      </c>
      <c r="AE100" s="128" t="s">
        <v>27</v>
      </c>
      <c r="AF100" s="129"/>
      <c r="AG100" s="130"/>
      <c r="AH100" s="127" t="s">
        <v>235</v>
      </c>
      <c r="AI100" s="127"/>
      <c r="AJ100" s="127"/>
      <c r="AK100" s="127"/>
      <c r="AL100" s="127"/>
      <c r="AM100" s="127"/>
      <c r="AN100" s="127"/>
      <c r="AO100" s="127"/>
      <c r="AP100" s="127"/>
      <c r="AQ100" s="128"/>
      <c r="AR100" s="129"/>
      <c r="AS100" s="129"/>
      <c r="AT100" s="129"/>
      <c r="AU100" s="129"/>
      <c r="AV100" s="129"/>
      <c r="AW100" s="130"/>
      <c r="AX100" s="131">
        <f>AX101</f>
        <v>200</v>
      </c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7"/>
      <c r="BN100" s="16"/>
      <c r="BO100" s="16"/>
      <c r="BP100" s="131">
        <f>BP101</f>
        <v>200</v>
      </c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7"/>
      <c r="CF100" s="16"/>
      <c r="CG100" s="16"/>
      <c r="CH100" s="16"/>
      <c r="CI100" s="16"/>
      <c r="CJ100" s="131">
        <f>CJ101</f>
        <v>0</v>
      </c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4"/>
    </row>
    <row r="101" spans="1:104" ht="45" customHeight="1">
      <c r="A101" s="135" t="s">
        <v>238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5"/>
      <c r="AC101" s="15"/>
      <c r="AD101" s="15" t="s">
        <v>27</v>
      </c>
      <c r="AE101" s="128" t="s">
        <v>27</v>
      </c>
      <c r="AF101" s="129"/>
      <c r="AG101" s="130"/>
      <c r="AH101" s="127" t="s">
        <v>236</v>
      </c>
      <c r="AI101" s="127"/>
      <c r="AJ101" s="127"/>
      <c r="AK101" s="127"/>
      <c r="AL101" s="127"/>
      <c r="AM101" s="127"/>
      <c r="AN101" s="127"/>
      <c r="AO101" s="127"/>
      <c r="AP101" s="127"/>
      <c r="AQ101" s="128"/>
      <c r="AR101" s="129"/>
      <c r="AS101" s="129"/>
      <c r="AT101" s="129"/>
      <c r="AU101" s="129"/>
      <c r="AV101" s="129"/>
      <c r="AW101" s="130"/>
      <c r="AX101" s="131">
        <v>200</v>
      </c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7"/>
      <c r="BN101" s="16"/>
      <c r="BO101" s="16"/>
      <c r="BP101" s="131">
        <v>200</v>
      </c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7"/>
      <c r="CF101" s="16"/>
      <c r="CG101" s="16"/>
      <c r="CH101" s="16"/>
      <c r="CI101" s="16"/>
      <c r="CJ101" s="131">
        <f>AX101-BP101</f>
        <v>0</v>
      </c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4"/>
    </row>
    <row r="102" spans="1:104" ht="18" customHeight="1">
      <c r="A102" s="135" t="s">
        <v>105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5"/>
      <c r="AC102" s="15"/>
      <c r="AD102" s="15" t="s">
        <v>27</v>
      </c>
      <c r="AE102" s="128" t="s">
        <v>27</v>
      </c>
      <c r="AF102" s="129"/>
      <c r="AG102" s="130"/>
      <c r="AH102" s="127" t="s">
        <v>106</v>
      </c>
      <c r="AI102" s="127"/>
      <c r="AJ102" s="127"/>
      <c r="AK102" s="127"/>
      <c r="AL102" s="127"/>
      <c r="AM102" s="127"/>
      <c r="AN102" s="127"/>
      <c r="AO102" s="127"/>
      <c r="AP102" s="127"/>
      <c r="AQ102" s="128"/>
      <c r="AR102" s="129"/>
      <c r="AS102" s="129"/>
      <c r="AT102" s="129"/>
      <c r="AU102" s="129"/>
      <c r="AV102" s="129"/>
      <c r="AW102" s="130"/>
      <c r="AX102" s="131">
        <f>AX103+AX105</f>
        <v>3417163</v>
      </c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7"/>
      <c r="BN102" s="16"/>
      <c r="BO102" s="16"/>
      <c r="BP102" s="131">
        <f>+BP103+BP104+BP105</f>
        <v>3079752.39</v>
      </c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7"/>
      <c r="CF102" s="16"/>
      <c r="CG102" s="16"/>
      <c r="CH102" s="16"/>
      <c r="CI102" s="16"/>
      <c r="CJ102" s="131">
        <f>AX102-BP102</f>
        <v>337410.60999999987</v>
      </c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4"/>
    </row>
    <row r="103" spans="1:104" ht="83.25" customHeight="1">
      <c r="A103" s="135" t="s">
        <v>342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5"/>
      <c r="AC103" s="15"/>
      <c r="AD103" s="15" t="s">
        <v>27</v>
      </c>
      <c r="AE103" s="128" t="s">
        <v>27</v>
      </c>
      <c r="AF103" s="129"/>
      <c r="AG103" s="130"/>
      <c r="AH103" s="127" t="s">
        <v>107</v>
      </c>
      <c r="AI103" s="127"/>
      <c r="AJ103" s="127"/>
      <c r="AK103" s="127"/>
      <c r="AL103" s="127"/>
      <c r="AM103" s="127"/>
      <c r="AN103" s="127"/>
      <c r="AO103" s="127"/>
      <c r="AP103" s="127"/>
      <c r="AQ103" s="128"/>
      <c r="AR103" s="129"/>
      <c r="AS103" s="129"/>
      <c r="AT103" s="129"/>
      <c r="AU103" s="129"/>
      <c r="AV103" s="129"/>
      <c r="AW103" s="130"/>
      <c r="AX103" s="131">
        <f>AX104</f>
        <v>31000</v>
      </c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7"/>
      <c r="BN103" s="16"/>
      <c r="BO103" s="16"/>
      <c r="BP103" s="131">
        <f>BP104</f>
        <v>0</v>
      </c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7"/>
      <c r="CF103" s="16"/>
      <c r="CG103" s="16"/>
      <c r="CH103" s="16"/>
      <c r="CI103" s="16"/>
      <c r="CJ103" s="131">
        <f>CJ104</f>
        <v>31000</v>
      </c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4"/>
    </row>
    <row r="104" spans="1:104" ht="79.5" customHeight="1">
      <c r="A104" s="135" t="s">
        <v>108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5"/>
      <c r="AC104" s="15"/>
      <c r="AD104" s="15" t="s">
        <v>27</v>
      </c>
      <c r="AE104" s="128" t="s">
        <v>27</v>
      </c>
      <c r="AF104" s="129"/>
      <c r="AG104" s="130"/>
      <c r="AH104" s="127" t="s">
        <v>109</v>
      </c>
      <c r="AI104" s="127"/>
      <c r="AJ104" s="127"/>
      <c r="AK104" s="127"/>
      <c r="AL104" s="127"/>
      <c r="AM104" s="127"/>
      <c r="AN104" s="127"/>
      <c r="AO104" s="127"/>
      <c r="AP104" s="127"/>
      <c r="AQ104" s="128"/>
      <c r="AR104" s="129"/>
      <c r="AS104" s="129"/>
      <c r="AT104" s="129"/>
      <c r="AU104" s="129"/>
      <c r="AV104" s="129"/>
      <c r="AW104" s="130"/>
      <c r="AX104" s="131">
        <v>31000</v>
      </c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7"/>
      <c r="BN104" s="16"/>
      <c r="BO104" s="16"/>
      <c r="BP104" s="131">
        <v>0</v>
      </c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7"/>
      <c r="CF104" s="16"/>
      <c r="CG104" s="16"/>
      <c r="CH104" s="16"/>
      <c r="CI104" s="16"/>
      <c r="CJ104" s="131">
        <f>AX104-BP104</f>
        <v>31000</v>
      </c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4"/>
    </row>
    <row r="105" spans="1:104" ht="29.25" customHeight="1">
      <c r="A105" s="135" t="s">
        <v>110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5"/>
      <c r="AC105" s="15"/>
      <c r="AD105" s="15" t="s">
        <v>27</v>
      </c>
      <c r="AE105" s="128" t="s">
        <v>27</v>
      </c>
      <c r="AF105" s="129"/>
      <c r="AG105" s="130"/>
      <c r="AH105" s="127" t="s">
        <v>111</v>
      </c>
      <c r="AI105" s="127"/>
      <c r="AJ105" s="127"/>
      <c r="AK105" s="127"/>
      <c r="AL105" s="127"/>
      <c r="AM105" s="127"/>
      <c r="AN105" s="127"/>
      <c r="AO105" s="127"/>
      <c r="AP105" s="127"/>
      <c r="AQ105" s="128"/>
      <c r="AR105" s="129"/>
      <c r="AS105" s="129"/>
      <c r="AT105" s="129"/>
      <c r="AU105" s="129"/>
      <c r="AV105" s="129"/>
      <c r="AW105" s="130"/>
      <c r="AX105" s="131">
        <f>AX106</f>
        <v>3386163</v>
      </c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7"/>
      <c r="BN105" s="16"/>
      <c r="BO105" s="16"/>
      <c r="BP105" s="131">
        <f>BP106</f>
        <v>3079752.39</v>
      </c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7"/>
      <c r="CF105" s="16"/>
      <c r="CG105" s="16"/>
      <c r="CH105" s="16"/>
      <c r="CI105" s="16"/>
      <c r="CJ105" s="131">
        <f>CJ106</f>
        <v>306410.60999999987</v>
      </c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4"/>
    </row>
    <row r="106" spans="1:104" ht="33" customHeight="1">
      <c r="A106" s="135" t="s">
        <v>112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5"/>
      <c r="AC106" s="15"/>
      <c r="AD106" s="15" t="s">
        <v>27</v>
      </c>
      <c r="AE106" s="128" t="s">
        <v>27</v>
      </c>
      <c r="AF106" s="129"/>
      <c r="AG106" s="130"/>
      <c r="AH106" s="127" t="s">
        <v>113</v>
      </c>
      <c r="AI106" s="127"/>
      <c r="AJ106" s="127"/>
      <c r="AK106" s="127"/>
      <c r="AL106" s="127"/>
      <c r="AM106" s="127"/>
      <c r="AN106" s="127"/>
      <c r="AO106" s="127"/>
      <c r="AP106" s="127"/>
      <c r="AQ106" s="128"/>
      <c r="AR106" s="129"/>
      <c r="AS106" s="129"/>
      <c r="AT106" s="129"/>
      <c r="AU106" s="129"/>
      <c r="AV106" s="129"/>
      <c r="AW106" s="130"/>
      <c r="AX106" s="131">
        <v>3386163</v>
      </c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7"/>
      <c r="BN106" s="16"/>
      <c r="BO106" s="16"/>
      <c r="BP106" s="131">
        <v>3079752.39</v>
      </c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7"/>
      <c r="CF106" s="16"/>
      <c r="CG106" s="16"/>
      <c r="CH106" s="16"/>
      <c r="CI106" s="16"/>
      <c r="CJ106" s="131">
        <f>AX106-BP106</f>
        <v>306410.60999999987</v>
      </c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4"/>
    </row>
  </sheetData>
  <sheetProtection/>
  <mergeCells count="575">
    <mergeCell ref="CJ76:CZ76"/>
    <mergeCell ref="BP71:CE71"/>
    <mergeCell ref="CJ71:CZ71"/>
    <mergeCell ref="CJ72:CZ72"/>
    <mergeCell ref="CJ73:CZ73"/>
    <mergeCell ref="CJ74:CZ74"/>
    <mergeCell ref="CJ75:CZ75"/>
    <mergeCell ref="BP76:CA76"/>
    <mergeCell ref="BP75:CA75"/>
    <mergeCell ref="BP74:CE74"/>
    <mergeCell ref="BP73:CE73"/>
    <mergeCell ref="BP72:CE72"/>
    <mergeCell ref="AX71:BM71"/>
    <mergeCell ref="AX72:BM72"/>
    <mergeCell ref="AX73:BM73"/>
    <mergeCell ref="AX74:BM74"/>
    <mergeCell ref="AX75:BM75"/>
    <mergeCell ref="AX76:BM76"/>
    <mergeCell ref="AH76:AW76"/>
    <mergeCell ref="A72:AA72"/>
    <mergeCell ref="A73:AA73"/>
    <mergeCell ref="A74:AA74"/>
    <mergeCell ref="A75:AA75"/>
    <mergeCell ref="A76:AA76"/>
    <mergeCell ref="A71:AA71"/>
    <mergeCell ref="AH71:AW71"/>
    <mergeCell ref="AH72:AW72"/>
    <mergeCell ref="AH73:AW73"/>
    <mergeCell ref="AH74:AW74"/>
    <mergeCell ref="AH75:AW75"/>
    <mergeCell ref="BP36:CA36"/>
    <mergeCell ref="CJ36:CZ36"/>
    <mergeCell ref="CJ38:CZ38"/>
    <mergeCell ref="A83:AA83"/>
    <mergeCell ref="A84:AA84"/>
    <mergeCell ref="AH83:AW83"/>
    <mergeCell ref="AH84:AW84"/>
    <mergeCell ref="AX83:BJ83"/>
    <mergeCell ref="AX84:BJ84"/>
    <mergeCell ref="BP83:CA83"/>
    <mergeCell ref="A38:AA38"/>
    <mergeCell ref="A39:AA39"/>
    <mergeCell ref="AH38:AW38"/>
    <mergeCell ref="AH39:AW39"/>
    <mergeCell ref="BP84:CA84"/>
    <mergeCell ref="CJ83:CZ83"/>
    <mergeCell ref="CJ84:CZ84"/>
    <mergeCell ref="AH65:AW65"/>
    <mergeCell ref="AX65:BM65"/>
    <mergeCell ref="BP65:CE65"/>
    <mergeCell ref="AH40:AW40"/>
    <mergeCell ref="BP40:CE40"/>
    <mergeCell ref="A42:AA42"/>
    <mergeCell ref="AB42:AG42"/>
    <mergeCell ref="AH42:AW42"/>
    <mergeCell ref="AX42:BM42"/>
    <mergeCell ref="BP42:CE42"/>
    <mergeCell ref="CJ42:CZ42"/>
    <mergeCell ref="A28:AA28"/>
    <mergeCell ref="AB28:AG28"/>
    <mergeCell ref="AH28:AW28"/>
    <mergeCell ref="AX28:BM28"/>
    <mergeCell ref="BP28:CE28"/>
    <mergeCell ref="BP38:CE38"/>
    <mergeCell ref="CJ39:CZ39"/>
    <mergeCell ref="BP31:CF31"/>
    <mergeCell ref="AH31:AW31"/>
    <mergeCell ref="CJ25:CZ25"/>
    <mergeCell ref="CJ26:CZ26"/>
    <mergeCell ref="CJ27:CZ27"/>
    <mergeCell ref="CJ28:CZ28"/>
    <mergeCell ref="BP26:CE26"/>
    <mergeCell ref="A27:AA27"/>
    <mergeCell ref="AB27:AG27"/>
    <mergeCell ref="AH27:AW27"/>
    <mergeCell ref="AX27:BM27"/>
    <mergeCell ref="BP27:CE27"/>
    <mergeCell ref="A25:AA25"/>
    <mergeCell ref="AB25:AG25"/>
    <mergeCell ref="AH25:AW25"/>
    <mergeCell ref="AX25:BM25"/>
    <mergeCell ref="BP25:CE25"/>
    <mergeCell ref="A26:AA26"/>
    <mergeCell ref="AB26:AG26"/>
    <mergeCell ref="AH26:AW26"/>
    <mergeCell ref="CJ37:CZ37"/>
    <mergeCell ref="BP37:CE37"/>
    <mergeCell ref="BP41:CE41"/>
    <mergeCell ref="AX39:BM39"/>
    <mergeCell ref="AX38:BM38"/>
    <mergeCell ref="BP39:CE39"/>
    <mergeCell ref="CJ40:CZ40"/>
    <mergeCell ref="CJ41:CZ41"/>
    <mergeCell ref="AX45:BM45"/>
    <mergeCell ref="AX48:BM48"/>
    <mergeCell ref="AX53:BM53"/>
    <mergeCell ref="AX55:BM55"/>
    <mergeCell ref="BP54:CE54"/>
    <mergeCell ref="AX56:BM56"/>
    <mergeCell ref="BP50:CE50"/>
    <mergeCell ref="AX51:BM51"/>
    <mergeCell ref="CJ85:CZ85"/>
    <mergeCell ref="CJ86:CZ86"/>
    <mergeCell ref="CG31:CI31"/>
    <mergeCell ref="CJ33:CZ33"/>
    <mergeCell ref="BP32:CE32"/>
    <mergeCell ref="AX33:BM33"/>
    <mergeCell ref="BP33:CE33"/>
    <mergeCell ref="AX85:BJ85"/>
    <mergeCell ref="AX35:BM35"/>
    <mergeCell ref="BP44:CE44"/>
    <mergeCell ref="AX14:BO14"/>
    <mergeCell ref="BP20:CE20"/>
    <mergeCell ref="CG14:CI14"/>
    <mergeCell ref="CG18:CI18"/>
    <mergeCell ref="BP14:CF14"/>
    <mergeCell ref="BP15:CF15"/>
    <mergeCell ref="AX15:BO15"/>
    <mergeCell ref="AX20:BM20"/>
    <mergeCell ref="AX17:BO17"/>
    <mergeCell ref="BP17:CF17"/>
    <mergeCell ref="AB16:AG16"/>
    <mergeCell ref="AH20:AW20"/>
    <mergeCell ref="AH19:AW19"/>
    <mergeCell ref="AH24:AW24"/>
    <mergeCell ref="AB21:AG21"/>
    <mergeCell ref="AB19:AG19"/>
    <mergeCell ref="AB22:AG22"/>
    <mergeCell ref="AH22:AW22"/>
    <mergeCell ref="AH17:AW17"/>
    <mergeCell ref="AB17:AG17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B7:U7"/>
    <mergeCell ref="AA7:BI7"/>
    <mergeCell ref="AB12:AG13"/>
    <mergeCell ref="AL8:BI8"/>
    <mergeCell ref="BT5:BZ5"/>
    <mergeCell ref="BP6:BZ6"/>
    <mergeCell ref="AH5:AV5"/>
    <mergeCell ref="B9:AA9"/>
    <mergeCell ref="B10:AA10"/>
    <mergeCell ref="BP12:CI13"/>
    <mergeCell ref="A20:AA20"/>
    <mergeCell ref="AB20:AG20"/>
    <mergeCell ref="AX18:BO18"/>
    <mergeCell ref="BP18:CF18"/>
    <mergeCell ref="AX19:BO19"/>
    <mergeCell ref="AH15:AW15"/>
    <mergeCell ref="AH16:AW16"/>
    <mergeCell ref="AB15:AG15"/>
    <mergeCell ref="AH18:AW18"/>
    <mergeCell ref="AB18:AG18"/>
    <mergeCell ref="A14:AA14"/>
    <mergeCell ref="A21:AA21"/>
    <mergeCell ref="A12:AA13"/>
    <mergeCell ref="A16:AA16"/>
    <mergeCell ref="A29:AA29"/>
    <mergeCell ref="A22:AA22"/>
    <mergeCell ref="A19:AA19"/>
    <mergeCell ref="A15:AA15"/>
    <mergeCell ref="A18:AA18"/>
    <mergeCell ref="A17:AA17"/>
    <mergeCell ref="AB29:AG29"/>
    <mergeCell ref="A65:AA65"/>
    <mergeCell ref="AE65:AG65"/>
    <mergeCell ref="A23:AA23"/>
    <mergeCell ref="A24:AA24"/>
    <mergeCell ref="AB24:AG24"/>
    <mergeCell ref="AB23:AG23"/>
    <mergeCell ref="A34:AA34"/>
    <mergeCell ref="AB34:AG34"/>
    <mergeCell ref="A35:AA35"/>
    <mergeCell ref="CG29:CI29"/>
    <mergeCell ref="AX16:BO16"/>
    <mergeCell ref="BP16:CF16"/>
    <mergeCell ref="AX24:BM24"/>
    <mergeCell ref="BP24:CE24"/>
    <mergeCell ref="AX22:BM22"/>
    <mergeCell ref="AX23:BM23"/>
    <mergeCell ref="CG19:CI19"/>
    <mergeCell ref="AX21:BM21"/>
    <mergeCell ref="AX26:BM26"/>
    <mergeCell ref="AH21:AW21"/>
    <mergeCell ref="AH23:AW23"/>
    <mergeCell ref="BP23:CE23"/>
    <mergeCell ref="BP19:CF19"/>
    <mergeCell ref="CJ18:CZ18"/>
    <mergeCell ref="CJ23:CZ23"/>
    <mergeCell ref="CJ30:CZ30"/>
    <mergeCell ref="CJ20:CZ20"/>
    <mergeCell ref="CJ24:CZ24"/>
    <mergeCell ref="CJ22:CZ22"/>
    <mergeCell ref="CJ29:CZ29"/>
    <mergeCell ref="AH29:AW29"/>
    <mergeCell ref="AX29:BO29"/>
    <mergeCell ref="BP29:CF29"/>
    <mergeCell ref="AX30:BO30"/>
    <mergeCell ref="CG30:CI30"/>
    <mergeCell ref="CJ15:CZ15"/>
    <mergeCell ref="CG15:CI15"/>
    <mergeCell ref="CJ21:CZ21"/>
    <mergeCell ref="BP22:CE22"/>
    <mergeCell ref="BP21:CE21"/>
    <mergeCell ref="CJ17:CZ17"/>
    <mergeCell ref="CJ19:CZ19"/>
    <mergeCell ref="CJ16:CZ16"/>
    <mergeCell ref="CG16:CI16"/>
    <mergeCell ref="CG17:CI17"/>
    <mergeCell ref="BP30:CF30"/>
    <mergeCell ref="CJ32:CZ32"/>
    <mergeCell ref="CJ31:CZ31"/>
    <mergeCell ref="AX34:BM34"/>
    <mergeCell ref="AH33:AW33"/>
    <mergeCell ref="CJ35:CZ35"/>
    <mergeCell ref="AX32:BM32"/>
    <mergeCell ref="CJ34:CZ34"/>
    <mergeCell ref="BP34:CE34"/>
    <mergeCell ref="BP35:CE35"/>
    <mergeCell ref="AB30:AG30"/>
    <mergeCell ref="AH32:AW32"/>
    <mergeCell ref="A30:AA30"/>
    <mergeCell ref="A33:AA33"/>
    <mergeCell ref="AB33:AG33"/>
    <mergeCell ref="A32:AA32"/>
    <mergeCell ref="AH30:AW30"/>
    <mergeCell ref="AB31:AG31"/>
    <mergeCell ref="AB32:AG32"/>
    <mergeCell ref="A31:AA31"/>
    <mergeCell ref="AH37:AW37"/>
    <mergeCell ref="AX37:BM37"/>
    <mergeCell ref="A37:AA37"/>
    <mergeCell ref="AB37:AG37"/>
    <mergeCell ref="AB35:AG35"/>
    <mergeCell ref="AH35:AW35"/>
    <mergeCell ref="A36:AA36"/>
    <mergeCell ref="AH36:AW36"/>
    <mergeCell ref="AX36:BJ36"/>
    <mergeCell ref="AH34:AW34"/>
    <mergeCell ref="AX31:BO31"/>
    <mergeCell ref="CJ87:CZ87"/>
    <mergeCell ref="A40:AA40"/>
    <mergeCell ref="AB40:AG40"/>
    <mergeCell ref="AX40:BM40"/>
    <mergeCell ref="AX41:BM41"/>
    <mergeCell ref="A41:AA41"/>
    <mergeCell ref="AB41:AG41"/>
    <mergeCell ref="AH41:AW41"/>
    <mergeCell ref="AX44:BM44"/>
    <mergeCell ref="CJ47:CZ47"/>
    <mergeCell ref="BP45:CE45"/>
    <mergeCell ref="BP47:CE47"/>
    <mergeCell ref="AX46:BM46"/>
    <mergeCell ref="CJ45:CZ45"/>
    <mergeCell ref="BP46:CE46"/>
    <mergeCell ref="CJ46:CZ46"/>
    <mergeCell ref="CJ44:CZ44"/>
    <mergeCell ref="AX47:BM47"/>
    <mergeCell ref="A46:AA46"/>
    <mergeCell ref="AE46:AG46"/>
    <mergeCell ref="AH46:AW46"/>
    <mergeCell ref="A44:AA44"/>
    <mergeCell ref="AE44:AG44"/>
    <mergeCell ref="A45:AA45"/>
    <mergeCell ref="AE45:AG45"/>
    <mergeCell ref="AH45:AW45"/>
    <mergeCell ref="AH44:AW44"/>
    <mergeCell ref="AE50:AG50"/>
    <mergeCell ref="AH50:AW50"/>
    <mergeCell ref="A50:AA50"/>
    <mergeCell ref="A49:AA49"/>
    <mergeCell ref="A47:AA47"/>
    <mergeCell ref="AE47:AG47"/>
    <mergeCell ref="AH47:AW47"/>
    <mergeCell ref="A48:AA48"/>
    <mergeCell ref="AE48:AG48"/>
    <mergeCell ref="AH48:AW48"/>
    <mergeCell ref="CJ48:CZ48"/>
    <mergeCell ref="BP48:CE48"/>
    <mergeCell ref="CJ50:CZ50"/>
    <mergeCell ref="CJ51:CZ51"/>
    <mergeCell ref="BP49:CE49"/>
    <mergeCell ref="A51:AA51"/>
    <mergeCell ref="AE51:AG51"/>
    <mergeCell ref="AH51:AW51"/>
    <mergeCell ref="AE49:AG49"/>
    <mergeCell ref="AH49:AW49"/>
    <mergeCell ref="CJ49:CZ49"/>
    <mergeCell ref="BP51:CE51"/>
    <mergeCell ref="AX49:BM49"/>
    <mergeCell ref="AX50:BM50"/>
    <mergeCell ref="AX54:BM54"/>
    <mergeCell ref="BP53:CE53"/>
    <mergeCell ref="CJ53:CZ53"/>
    <mergeCell ref="CJ54:CZ54"/>
    <mergeCell ref="A55:AA55"/>
    <mergeCell ref="AE55:AG55"/>
    <mergeCell ref="A53:AA53"/>
    <mergeCell ref="AE53:AG53"/>
    <mergeCell ref="A54:AA54"/>
    <mergeCell ref="AH54:AW54"/>
    <mergeCell ref="AH53:AW53"/>
    <mergeCell ref="AH55:AW55"/>
    <mergeCell ref="CJ58:CZ58"/>
    <mergeCell ref="AE54:AG54"/>
    <mergeCell ref="BP56:CE56"/>
    <mergeCell ref="CJ57:CZ57"/>
    <mergeCell ref="BP58:CE58"/>
    <mergeCell ref="BP57:CE57"/>
    <mergeCell ref="CJ56:CZ56"/>
    <mergeCell ref="AX57:BM57"/>
    <mergeCell ref="CJ55:CZ55"/>
    <mergeCell ref="BP55:CE55"/>
    <mergeCell ref="A59:AA59"/>
    <mergeCell ref="AE59:AG59"/>
    <mergeCell ref="AX58:BM58"/>
    <mergeCell ref="A58:AA58"/>
    <mergeCell ref="AX59:BM59"/>
    <mergeCell ref="A57:AA57"/>
    <mergeCell ref="AE57:AG57"/>
    <mergeCell ref="AE58:AG58"/>
    <mergeCell ref="CJ59:CZ59"/>
    <mergeCell ref="BP60:CE60"/>
    <mergeCell ref="CJ60:CZ60"/>
    <mergeCell ref="AE60:AG60"/>
    <mergeCell ref="AH60:AW60"/>
    <mergeCell ref="AX60:BM60"/>
    <mergeCell ref="BP59:CE59"/>
    <mergeCell ref="BP63:CE63"/>
    <mergeCell ref="CJ62:CZ62"/>
    <mergeCell ref="CJ65:CZ65"/>
    <mergeCell ref="AX64:BM64"/>
    <mergeCell ref="AX63:BM63"/>
    <mergeCell ref="AE62:AG62"/>
    <mergeCell ref="AH62:AW62"/>
    <mergeCell ref="AX62:BM62"/>
    <mergeCell ref="A67:AA67"/>
    <mergeCell ref="A68:AA68"/>
    <mergeCell ref="BP67:CE67"/>
    <mergeCell ref="CJ67:CZ67"/>
    <mergeCell ref="BP68:CE68"/>
    <mergeCell ref="AE70:AG70"/>
    <mergeCell ref="AH70:AW70"/>
    <mergeCell ref="AX68:BM68"/>
    <mergeCell ref="AX67:BM67"/>
    <mergeCell ref="AH67:AW67"/>
    <mergeCell ref="AE67:AG67"/>
    <mergeCell ref="AH69:AW69"/>
    <mergeCell ref="CJ70:CZ70"/>
    <mergeCell ref="CJ69:CZ69"/>
    <mergeCell ref="BP69:CE69"/>
    <mergeCell ref="AX69:BM69"/>
    <mergeCell ref="BP70:CE70"/>
    <mergeCell ref="CJ68:CZ68"/>
    <mergeCell ref="AX92:BM92"/>
    <mergeCell ref="CJ77:CZ77"/>
    <mergeCell ref="BP77:CE77"/>
    <mergeCell ref="CJ78:CZ78"/>
    <mergeCell ref="A79:AA79"/>
    <mergeCell ref="AE79:AG79"/>
    <mergeCell ref="CJ79:CZ79"/>
    <mergeCell ref="BP79:CE79"/>
    <mergeCell ref="AX79:BM79"/>
    <mergeCell ref="AX78:BM78"/>
    <mergeCell ref="AH91:AW91"/>
    <mergeCell ref="AH81:AW81"/>
    <mergeCell ref="AE78:AG78"/>
    <mergeCell ref="CJ90:CZ90"/>
    <mergeCell ref="CJ89:CZ89"/>
    <mergeCell ref="BP93:CE93"/>
    <mergeCell ref="AE93:AG93"/>
    <mergeCell ref="AH93:AW93"/>
    <mergeCell ref="AH92:AW92"/>
    <mergeCell ref="CJ80:CZ80"/>
    <mergeCell ref="AX90:BM90"/>
    <mergeCell ref="AX89:BM89"/>
    <mergeCell ref="AH78:AW78"/>
    <mergeCell ref="AX86:BJ86"/>
    <mergeCell ref="AX87:BJ87"/>
    <mergeCell ref="AX81:BJ81"/>
    <mergeCell ref="AX80:BM80"/>
    <mergeCell ref="AH86:AW86"/>
    <mergeCell ref="AH87:AW87"/>
    <mergeCell ref="BP80:CE80"/>
    <mergeCell ref="AX93:BM93"/>
    <mergeCell ref="CJ88:CZ88"/>
    <mergeCell ref="BP89:CE89"/>
    <mergeCell ref="BP90:CE90"/>
    <mergeCell ref="CJ92:CZ92"/>
    <mergeCell ref="CJ93:CZ93"/>
    <mergeCell ref="CJ81:CZ81"/>
    <mergeCell ref="BP82:CA82"/>
    <mergeCell ref="BP92:CE92"/>
    <mergeCell ref="CJ82:CZ82"/>
    <mergeCell ref="CJ94:CZ94"/>
    <mergeCell ref="BP95:CE95"/>
    <mergeCell ref="BP94:CE94"/>
    <mergeCell ref="CJ95:CZ95"/>
    <mergeCell ref="AX95:BM95"/>
    <mergeCell ref="BP91:CE91"/>
    <mergeCell ref="CJ91:CZ91"/>
    <mergeCell ref="AX94:BM94"/>
    <mergeCell ref="AX91:BM91"/>
    <mergeCell ref="BP96:CE96"/>
    <mergeCell ref="AX97:BM97"/>
    <mergeCell ref="AH97:AW97"/>
    <mergeCell ref="AH95:AW95"/>
    <mergeCell ref="A94:AA94"/>
    <mergeCell ref="AH94:AW94"/>
    <mergeCell ref="AE95:AG95"/>
    <mergeCell ref="A96:AA96"/>
    <mergeCell ref="AE96:AG96"/>
    <mergeCell ref="CJ99:CZ99"/>
    <mergeCell ref="CJ98:CZ98"/>
    <mergeCell ref="CJ100:CZ100"/>
    <mergeCell ref="BP99:CE99"/>
    <mergeCell ref="BP100:CE100"/>
    <mergeCell ref="AH96:AW96"/>
    <mergeCell ref="AX96:BM96"/>
    <mergeCell ref="CJ96:CZ96"/>
    <mergeCell ref="CJ97:CZ97"/>
    <mergeCell ref="AX98:BM98"/>
    <mergeCell ref="BP98:CE98"/>
    <mergeCell ref="BP97:CE97"/>
    <mergeCell ref="AH100:AW100"/>
    <mergeCell ref="AX99:BM99"/>
    <mergeCell ref="BP101:CE101"/>
    <mergeCell ref="AX100:BM100"/>
    <mergeCell ref="AH99:AW99"/>
    <mergeCell ref="AH98:AW98"/>
    <mergeCell ref="CJ101:CZ101"/>
    <mergeCell ref="CJ104:CZ104"/>
    <mergeCell ref="AX103:BM103"/>
    <mergeCell ref="AX104:BM104"/>
    <mergeCell ref="AX101:BM101"/>
    <mergeCell ref="AH101:AW101"/>
    <mergeCell ref="BP102:CE102"/>
    <mergeCell ref="AH102:AW102"/>
    <mergeCell ref="CJ102:CZ102"/>
    <mergeCell ref="A103:AA103"/>
    <mergeCell ref="AE103:AG103"/>
    <mergeCell ref="CJ103:CZ103"/>
    <mergeCell ref="BP103:CE103"/>
    <mergeCell ref="CJ106:CZ106"/>
    <mergeCell ref="BP105:CE105"/>
    <mergeCell ref="CJ105:CZ105"/>
    <mergeCell ref="BP106:CE106"/>
    <mergeCell ref="BP104:CE104"/>
    <mergeCell ref="AH104:AW104"/>
    <mergeCell ref="A105:AA105"/>
    <mergeCell ref="AX106:BM106"/>
    <mergeCell ref="A102:AA102"/>
    <mergeCell ref="AH103:AW103"/>
    <mergeCell ref="AH106:AW106"/>
    <mergeCell ref="AE102:AG102"/>
    <mergeCell ref="AX102:BM102"/>
    <mergeCell ref="AH105:AW105"/>
    <mergeCell ref="AE105:AG105"/>
    <mergeCell ref="AX105:BM105"/>
    <mergeCell ref="A101:AA101"/>
    <mergeCell ref="AE101:AG101"/>
    <mergeCell ref="AE106:AG106"/>
    <mergeCell ref="AE99:AG99"/>
    <mergeCell ref="A100:AA100"/>
    <mergeCell ref="AE100:AG100"/>
    <mergeCell ref="A99:AA99"/>
    <mergeCell ref="A106:AA106"/>
    <mergeCell ref="A104:AA104"/>
    <mergeCell ref="AE104:AG104"/>
    <mergeCell ref="BP81:CA81"/>
    <mergeCell ref="AE88:AG88"/>
    <mergeCell ref="AH88:AW88"/>
    <mergeCell ref="AX88:BM88"/>
    <mergeCell ref="AX82:BJ82"/>
    <mergeCell ref="AH82:AW82"/>
    <mergeCell ref="BP88:CE88"/>
    <mergeCell ref="BP85:CA85"/>
    <mergeCell ref="BP86:CA86"/>
    <mergeCell ref="BP87:CA87"/>
    <mergeCell ref="A98:AA98"/>
    <mergeCell ref="AE98:AG98"/>
    <mergeCell ref="A97:AA97"/>
    <mergeCell ref="AE97:AG97"/>
    <mergeCell ref="AE94:AG94"/>
    <mergeCell ref="A92:AA92"/>
    <mergeCell ref="A95:AA95"/>
    <mergeCell ref="A93:AA93"/>
    <mergeCell ref="A91:AA91"/>
    <mergeCell ref="AE91:AG91"/>
    <mergeCell ref="AE92:AG92"/>
    <mergeCell ref="AH80:AW80"/>
    <mergeCell ref="AH90:AW90"/>
    <mergeCell ref="AE89:AG89"/>
    <mergeCell ref="AH89:AW89"/>
    <mergeCell ref="A90:AA90"/>
    <mergeCell ref="AE90:AG90"/>
    <mergeCell ref="A85:AA85"/>
    <mergeCell ref="A86:AA86"/>
    <mergeCell ref="A87:AA87"/>
    <mergeCell ref="AH85:AW85"/>
    <mergeCell ref="AX77:BM77"/>
    <mergeCell ref="A89:AA89"/>
    <mergeCell ref="AH79:AW79"/>
    <mergeCell ref="A77:AA77"/>
    <mergeCell ref="A82:AA82"/>
    <mergeCell ref="AH77:AW77"/>
    <mergeCell ref="A81:AA81"/>
    <mergeCell ref="AE80:AG80"/>
    <mergeCell ref="A62:AA62"/>
    <mergeCell ref="AE63:AG63"/>
    <mergeCell ref="AH63:AW63"/>
    <mergeCell ref="AH58:AW58"/>
    <mergeCell ref="A69:AA69"/>
    <mergeCell ref="A78:AA78"/>
    <mergeCell ref="AE68:AG68"/>
    <mergeCell ref="AH68:AW68"/>
    <mergeCell ref="AE69:AG69"/>
    <mergeCell ref="A56:AA56"/>
    <mergeCell ref="AE56:AG56"/>
    <mergeCell ref="AH56:AW56"/>
    <mergeCell ref="A63:AA63"/>
    <mergeCell ref="AH59:AW59"/>
    <mergeCell ref="A64:AA64"/>
    <mergeCell ref="AE64:AG64"/>
    <mergeCell ref="AH64:AW64"/>
    <mergeCell ref="A60:AA60"/>
    <mergeCell ref="AH57:AW57"/>
    <mergeCell ref="A88:AA88"/>
    <mergeCell ref="BP78:CE78"/>
    <mergeCell ref="AX70:BM70"/>
    <mergeCell ref="AE77:AG77"/>
    <mergeCell ref="A70:AA70"/>
    <mergeCell ref="A61:AA61"/>
    <mergeCell ref="AH61:AW61"/>
    <mergeCell ref="AX61:BJ61"/>
    <mergeCell ref="BP61:CA61"/>
    <mergeCell ref="A80:AA80"/>
    <mergeCell ref="A66:AA66"/>
    <mergeCell ref="AH66:AW66"/>
    <mergeCell ref="AX66:BJ66"/>
    <mergeCell ref="BP66:CA66"/>
    <mergeCell ref="CJ66:CZ66"/>
    <mergeCell ref="CJ61:CZ61"/>
    <mergeCell ref="BP64:CE64"/>
    <mergeCell ref="CJ64:CZ64"/>
    <mergeCell ref="BP62:CE62"/>
    <mergeCell ref="CJ63:CZ63"/>
    <mergeCell ref="A43:AA43"/>
    <mergeCell ref="AH43:AW43"/>
    <mergeCell ref="AX43:BJ43"/>
    <mergeCell ref="BP43:CA43"/>
    <mergeCell ref="CJ43:CZ43"/>
    <mergeCell ref="A52:AA52"/>
    <mergeCell ref="AH52:AW52"/>
    <mergeCell ref="AX52:BJ52"/>
    <mergeCell ref="BP52:CA52"/>
    <mergeCell ref="CJ52:CZ52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11"/>
  <sheetViews>
    <sheetView view="pageBreakPreview" zoomScaleSheetLayoutView="100" zoomScalePageLayoutView="0" workbookViewId="0" topLeftCell="E199">
      <selection activeCell="CI211" sqref="CI211:CT211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95" t="s">
        <v>227</v>
      </c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</row>
    <row r="2" spans="1:98" ht="19.5" customHeight="1" thickBot="1">
      <c r="A2" s="200" t="s">
        <v>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</row>
    <row r="3" spans="1:98" ht="22.5" customHeight="1">
      <c r="A3" s="321" t="s"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1" t="s">
        <v>207</v>
      </c>
      <c r="AK3" s="302"/>
      <c r="AL3" s="302"/>
      <c r="AM3" s="302"/>
      <c r="AN3" s="302"/>
      <c r="AO3" s="323"/>
      <c r="AP3" s="301" t="s">
        <v>26</v>
      </c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23"/>
      <c r="BB3" s="301" t="s">
        <v>20</v>
      </c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23"/>
      <c r="BT3" s="302"/>
      <c r="BU3" s="301" t="s">
        <v>9</v>
      </c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1" t="s">
        <v>183</v>
      </c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3"/>
    </row>
    <row r="4" spans="1:98" ht="43.5" customHeight="1" thickBot="1">
      <c r="A4" s="322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4"/>
      <c r="AK4" s="305"/>
      <c r="AL4" s="305"/>
      <c r="AM4" s="305"/>
      <c r="AN4" s="305"/>
      <c r="AO4" s="324"/>
      <c r="AP4" s="304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24"/>
      <c r="BB4" s="304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24"/>
      <c r="BT4" s="305"/>
      <c r="BU4" s="304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4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6"/>
    </row>
    <row r="5" spans="1:98" ht="11.25">
      <c r="A5" s="310">
        <v>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7">
        <v>2</v>
      </c>
      <c r="AK5" s="308"/>
      <c r="AL5" s="308"/>
      <c r="AM5" s="308"/>
      <c r="AN5" s="308"/>
      <c r="AO5" s="311"/>
      <c r="AP5" s="205">
        <v>3</v>
      </c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4"/>
      <c r="BB5" s="205">
        <v>4</v>
      </c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4"/>
      <c r="BT5" s="73"/>
      <c r="BU5" s="205">
        <v>5</v>
      </c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307">
        <v>6</v>
      </c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9"/>
    </row>
    <row r="6" spans="1:98" ht="12" customHeight="1">
      <c r="A6" s="325" t="s">
        <v>114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14">
        <v>200</v>
      </c>
      <c r="AK6" s="314"/>
      <c r="AL6" s="314"/>
      <c r="AM6" s="113"/>
      <c r="AN6" s="113"/>
      <c r="AO6" s="113"/>
      <c r="AP6" s="327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9"/>
      <c r="BB6" s="114"/>
      <c r="BC6" s="115"/>
      <c r="BD6" s="115"/>
      <c r="BE6" s="115"/>
      <c r="BF6" s="115"/>
      <c r="BG6" s="115"/>
      <c r="BH6" s="149">
        <f>BH7</f>
        <v>14763663</v>
      </c>
      <c r="BI6" s="313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8"/>
      <c r="BU6" s="208">
        <f>BU7</f>
        <v>12825520.709999999</v>
      </c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8">
        <f aca="true" t="shared" si="0" ref="CI6:CI40">BH6-BU6</f>
        <v>1938142.290000001</v>
      </c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10"/>
    </row>
    <row r="7" spans="1:98" ht="27" customHeight="1">
      <c r="A7" s="330" t="s">
        <v>365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12">
        <v>200</v>
      </c>
      <c r="AK7" s="312"/>
      <c r="AL7" s="312"/>
      <c r="AM7" s="61"/>
      <c r="AN7" s="61"/>
      <c r="AO7" s="61"/>
      <c r="AP7" s="190" t="s">
        <v>115</v>
      </c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2"/>
      <c r="BB7" s="22"/>
      <c r="BC7" s="21"/>
      <c r="BD7" s="21"/>
      <c r="BE7" s="21"/>
      <c r="BF7" s="21"/>
      <c r="BG7" s="21"/>
      <c r="BH7" s="131">
        <f>BB9+BH21+BH61+BH70+BH81+BH90+BH148+BH202+BH48+BH197</f>
        <v>14763663</v>
      </c>
      <c r="BI7" s="137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15">
        <f>BU9+BU21+BU61+BU70+BU81+BU90+BU148+BU202+BU48+BU197</f>
        <v>12825520.709999999</v>
      </c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5">
        <f t="shared" si="0"/>
        <v>1938142.290000001</v>
      </c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9"/>
    </row>
    <row r="8" spans="1:98" ht="24" customHeight="1">
      <c r="A8" s="330" t="s">
        <v>116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12">
        <v>200</v>
      </c>
      <c r="AK8" s="312"/>
      <c r="AL8" s="312"/>
      <c r="AM8" s="61"/>
      <c r="AN8" s="61"/>
      <c r="AO8" s="61"/>
      <c r="AP8" s="190" t="s">
        <v>117</v>
      </c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2"/>
      <c r="BB8" s="22"/>
      <c r="BC8" s="21"/>
      <c r="BD8" s="21"/>
      <c r="BE8" s="21"/>
      <c r="BF8" s="21"/>
      <c r="BG8" s="21"/>
      <c r="BH8" s="131">
        <f>BB9+BH21+BH48</f>
        <v>3827000</v>
      </c>
      <c r="BI8" s="137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15">
        <f>BU9+BU21+BU48</f>
        <v>3166503.58</v>
      </c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5">
        <f t="shared" si="0"/>
        <v>660496.4199999999</v>
      </c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9"/>
    </row>
    <row r="9" spans="1:188" s="47" customFormat="1" ht="49.5" customHeight="1">
      <c r="A9" s="266" t="s">
        <v>118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34" t="s">
        <v>14</v>
      </c>
      <c r="AK9" s="234"/>
      <c r="AL9" s="234"/>
      <c r="AM9" s="234"/>
      <c r="AN9" s="234"/>
      <c r="AO9" s="234"/>
      <c r="AP9" s="234" t="s">
        <v>119</v>
      </c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332">
        <f>BH10</f>
        <v>643700</v>
      </c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45"/>
      <c r="BU9" s="332">
        <f>BU10</f>
        <v>539720.56</v>
      </c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293">
        <f>BB9-BU9</f>
        <v>103979.43999999994</v>
      </c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5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</row>
    <row r="10" spans="1:188" s="24" customFormat="1" ht="58.5" customHeight="1">
      <c r="A10" s="245" t="s">
        <v>120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150" t="s">
        <v>14</v>
      </c>
      <c r="AK10" s="150"/>
      <c r="AL10" s="150"/>
      <c r="AM10" s="150"/>
      <c r="AN10" s="150"/>
      <c r="AO10" s="150"/>
      <c r="AP10" s="150" t="s">
        <v>121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25"/>
      <c r="BC10" s="25"/>
      <c r="BD10" s="25"/>
      <c r="BE10" s="25"/>
      <c r="BF10" s="25"/>
      <c r="BG10" s="25"/>
      <c r="BH10" s="215">
        <f>BH11</f>
        <v>643700</v>
      </c>
      <c r="BI10" s="218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15">
        <f>BU11</f>
        <v>539720.56</v>
      </c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5">
        <f t="shared" si="0"/>
        <v>103979.43999999994</v>
      </c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245" t="s">
        <v>122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150" t="s">
        <v>14</v>
      </c>
      <c r="AK11" s="150"/>
      <c r="AL11" s="150"/>
      <c r="AM11" s="150"/>
      <c r="AN11" s="150"/>
      <c r="AO11" s="150"/>
      <c r="AP11" s="150" t="s">
        <v>123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25"/>
      <c r="BC11" s="25"/>
      <c r="BD11" s="25"/>
      <c r="BE11" s="25"/>
      <c r="BF11" s="25"/>
      <c r="BG11" s="25"/>
      <c r="BH11" s="215">
        <f>BH12</f>
        <v>643700</v>
      </c>
      <c r="BI11" s="218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15">
        <f>BU12</f>
        <v>539720.56</v>
      </c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5">
        <f t="shared" si="0"/>
        <v>103979.43999999994</v>
      </c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9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4.75" customHeight="1">
      <c r="A12" s="245" t="s">
        <v>124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150" t="s">
        <v>14</v>
      </c>
      <c r="AK12" s="150"/>
      <c r="AL12" s="150"/>
      <c r="AM12" s="150"/>
      <c r="AN12" s="150"/>
      <c r="AO12" s="150"/>
      <c r="AP12" s="150" t="s">
        <v>239</v>
      </c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25"/>
      <c r="BC12" s="25"/>
      <c r="BD12" s="25"/>
      <c r="BE12" s="25"/>
      <c r="BF12" s="25"/>
      <c r="BG12" s="25"/>
      <c r="BH12" s="215">
        <f>BH13</f>
        <v>643700</v>
      </c>
      <c r="BI12" s="218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15">
        <f>BU13</f>
        <v>539720.56</v>
      </c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5">
        <f t="shared" si="0"/>
        <v>103979.43999999994</v>
      </c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9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245" t="s">
        <v>125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150" t="s">
        <v>14</v>
      </c>
      <c r="AK13" s="150"/>
      <c r="AL13" s="150"/>
      <c r="AM13" s="150"/>
      <c r="AN13" s="150"/>
      <c r="AO13" s="150"/>
      <c r="AP13" s="150" t="s">
        <v>240</v>
      </c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26"/>
      <c r="BC13" s="26"/>
      <c r="BD13" s="26"/>
      <c r="BE13" s="26"/>
      <c r="BF13" s="26"/>
      <c r="BG13" s="26"/>
      <c r="BH13" s="215">
        <f>BH14+BB18</f>
        <v>643700</v>
      </c>
      <c r="BI13" s="218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5">
        <f>BU14+BU18</f>
        <v>539720.56</v>
      </c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5">
        <f t="shared" si="0"/>
        <v>103979.43999999994</v>
      </c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86" t="s">
        <v>126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150" t="s">
        <v>14</v>
      </c>
      <c r="AK14" s="150"/>
      <c r="AL14" s="150"/>
      <c r="AM14" s="19"/>
      <c r="AN14" s="19"/>
      <c r="AO14" s="19"/>
      <c r="AP14" s="127" t="s">
        <v>241</v>
      </c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27"/>
      <c r="BC14" s="27"/>
      <c r="BD14" s="27"/>
      <c r="BE14" s="27"/>
      <c r="BF14" s="27"/>
      <c r="BG14" s="27"/>
      <c r="BH14" s="215">
        <f>BH15+BH16+BH17</f>
        <v>629000</v>
      </c>
      <c r="BI14" s="218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5">
        <f>BU15+BU16+BU17</f>
        <v>525410.2000000001</v>
      </c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5">
        <f t="shared" si="0"/>
        <v>103589.79999999993</v>
      </c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25" t="s">
        <v>127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150" t="s">
        <v>14</v>
      </c>
      <c r="AK15" s="150"/>
      <c r="AL15" s="150"/>
      <c r="AM15" s="19"/>
      <c r="AN15" s="19"/>
      <c r="AO15" s="19"/>
      <c r="AP15" s="127" t="s">
        <v>242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27"/>
      <c r="BC15" s="27"/>
      <c r="BD15" s="27"/>
      <c r="BE15" s="27"/>
      <c r="BF15" s="27"/>
      <c r="BG15" s="27"/>
      <c r="BH15" s="215">
        <v>448800</v>
      </c>
      <c r="BI15" s="218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5">
        <v>374915.96</v>
      </c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5">
        <f t="shared" si="0"/>
        <v>73884.03999999998</v>
      </c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225" t="s">
        <v>128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150" t="s">
        <v>14</v>
      </c>
      <c r="AK16" s="150"/>
      <c r="AL16" s="150"/>
      <c r="AM16" s="19"/>
      <c r="AN16" s="19"/>
      <c r="AO16" s="19"/>
      <c r="AP16" s="127" t="s">
        <v>243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27"/>
      <c r="BC16" s="27"/>
      <c r="BD16" s="27"/>
      <c r="BE16" s="27"/>
      <c r="BF16" s="27"/>
      <c r="BG16" s="27"/>
      <c r="BH16" s="215">
        <v>21000</v>
      </c>
      <c r="BI16" s="218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5">
        <v>20820</v>
      </c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5">
        <f t="shared" si="0"/>
        <v>180</v>
      </c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279" t="s">
        <v>129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50" t="s">
        <v>14</v>
      </c>
      <c r="AK17" s="150"/>
      <c r="AL17" s="150"/>
      <c r="AM17" s="19"/>
      <c r="AN17" s="19"/>
      <c r="AO17" s="19"/>
      <c r="AP17" s="127" t="s">
        <v>244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27"/>
      <c r="BC17" s="27"/>
      <c r="BD17" s="27"/>
      <c r="BE17" s="27"/>
      <c r="BF17" s="27"/>
      <c r="BG17" s="27"/>
      <c r="BH17" s="215">
        <v>159200</v>
      </c>
      <c r="BI17" s="218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15">
        <v>129674.24</v>
      </c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5">
        <f t="shared" si="0"/>
        <v>29525.759999999995</v>
      </c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9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225" t="s">
        <v>215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150" t="s">
        <v>14</v>
      </c>
      <c r="AK18" s="150"/>
      <c r="AL18" s="150"/>
      <c r="AM18" s="150"/>
      <c r="AN18" s="150"/>
      <c r="AO18" s="150"/>
      <c r="AP18" s="127" t="s">
        <v>245</v>
      </c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244">
        <f>BB20+BI19</f>
        <v>14700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0"/>
      <c r="BU18" s="244">
        <f>BU20+BU19</f>
        <v>14310.36</v>
      </c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15">
        <f>BB18-BU18</f>
        <v>389.6399999999994</v>
      </c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9"/>
    </row>
    <row r="19" spans="1:98" ht="18" customHeight="1">
      <c r="A19" s="86"/>
      <c r="B19" s="87"/>
      <c r="C19" s="87"/>
      <c r="D19" s="87"/>
      <c r="E19" s="213" t="s">
        <v>136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4"/>
      <c r="AJ19" s="150" t="s">
        <v>14</v>
      </c>
      <c r="AK19" s="150"/>
      <c r="AL19" s="150"/>
      <c r="AM19" s="150"/>
      <c r="AN19" s="150"/>
      <c r="AO19" s="150"/>
      <c r="AP19" s="127" t="s">
        <v>388</v>
      </c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20"/>
      <c r="BC19" s="20"/>
      <c r="BD19" s="20"/>
      <c r="BE19" s="20"/>
      <c r="BF19" s="20"/>
      <c r="BG19" s="20"/>
      <c r="BH19" s="20"/>
      <c r="BI19" s="215">
        <v>4000</v>
      </c>
      <c r="BJ19" s="218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44">
        <v>3660.36</v>
      </c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15">
        <f>BI19-BU19</f>
        <v>339.6399999999999</v>
      </c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9"/>
    </row>
    <row r="20" spans="1:98" ht="18" customHeight="1">
      <c r="A20" s="242" t="s">
        <v>130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127" t="s">
        <v>14</v>
      </c>
      <c r="AK20" s="127"/>
      <c r="AL20" s="127"/>
      <c r="AM20" s="127"/>
      <c r="AN20" s="127"/>
      <c r="AO20" s="127"/>
      <c r="AP20" s="127" t="s">
        <v>246</v>
      </c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244">
        <v>10700</v>
      </c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0"/>
      <c r="BU20" s="244">
        <v>10650</v>
      </c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15">
        <f>BB20-BU20</f>
        <v>50</v>
      </c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9"/>
    </row>
    <row r="21" spans="1:98" s="46" customFormat="1" ht="57.75" customHeight="1">
      <c r="A21" s="266" t="s">
        <v>131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34" t="s">
        <v>14</v>
      </c>
      <c r="AK21" s="234"/>
      <c r="AL21" s="234"/>
      <c r="AM21" s="48"/>
      <c r="AN21" s="48"/>
      <c r="AO21" s="48"/>
      <c r="AP21" s="333" t="s">
        <v>132</v>
      </c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5"/>
      <c r="BB21" s="49"/>
      <c r="BC21" s="49"/>
      <c r="BD21" s="49"/>
      <c r="BE21" s="49"/>
      <c r="BF21" s="49"/>
      <c r="BG21" s="49"/>
      <c r="BH21" s="269">
        <f>BH22+BH42</f>
        <v>3030000</v>
      </c>
      <c r="BI21" s="27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269">
        <f>BU22+BU42</f>
        <v>2513179.33</v>
      </c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293">
        <f t="shared" si="0"/>
        <v>516820.6699999999</v>
      </c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5"/>
    </row>
    <row r="22" spans="1:98" ht="61.5" customHeight="1">
      <c r="A22" s="245" t="s">
        <v>120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150" t="s">
        <v>14</v>
      </c>
      <c r="AK22" s="150"/>
      <c r="AL22" s="150"/>
      <c r="AM22" s="19"/>
      <c r="AN22" s="19"/>
      <c r="AO22" s="19"/>
      <c r="AP22" s="151" t="s">
        <v>133</v>
      </c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3"/>
      <c r="BB22" s="28"/>
      <c r="BC22" s="28"/>
      <c r="BD22" s="28"/>
      <c r="BE22" s="28"/>
      <c r="BF22" s="28"/>
      <c r="BG22" s="28"/>
      <c r="BH22" s="215">
        <f>BH23</f>
        <v>3029800</v>
      </c>
      <c r="BI22" s="218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15">
        <f>BU23</f>
        <v>2512979.33</v>
      </c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5">
        <f t="shared" si="0"/>
        <v>516820.6699999999</v>
      </c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9"/>
    </row>
    <row r="23" spans="1:98" ht="18" customHeight="1">
      <c r="A23" s="336" t="s">
        <v>134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50" t="s">
        <v>14</v>
      </c>
      <c r="AK23" s="150"/>
      <c r="AL23" s="150"/>
      <c r="AM23" s="19"/>
      <c r="AN23" s="19"/>
      <c r="AO23" s="19"/>
      <c r="AP23" s="151" t="s">
        <v>135</v>
      </c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3"/>
      <c r="BB23" s="28"/>
      <c r="BC23" s="28"/>
      <c r="BD23" s="28"/>
      <c r="BE23" s="28"/>
      <c r="BF23" s="28"/>
      <c r="BG23" s="28"/>
      <c r="BH23" s="215">
        <f>BH24</f>
        <v>3029800</v>
      </c>
      <c r="BI23" s="218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15">
        <f>BU24</f>
        <v>2512979.33</v>
      </c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5">
        <f t="shared" si="0"/>
        <v>516820.6699999999</v>
      </c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9"/>
    </row>
    <row r="24" spans="1:98" ht="27" customHeight="1">
      <c r="A24" s="264" t="s">
        <v>124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35" t="s">
        <v>14</v>
      </c>
      <c r="AK24" s="235"/>
      <c r="AL24" s="235"/>
      <c r="AM24" s="30"/>
      <c r="AN24" s="30"/>
      <c r="AO24" s="30"/>
      <c r="AP24" s="220" t="s">
        <v>247</v>
      </c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31"/>
      <c r="BC24" s="31"/>
      <c r="BD24" s="31"/>
      <c r="BE24" s="31"/>
      <c r="BF24" s="31"/>
      <c r="BG24" s="31"/>
      <c r="BH24" s="208">
        <f>SUM(BH26+BH30+BH38+BH39+BI36)</f>
        <v>3029800</v>
      </c>
      <c r="BI24" s="253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208">
        <f>SUM(BU26+BU30+BU38+BU39+BU36)</f>
        <v>2512979.33</v>
      </c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8">
        <f t="shared" si="0"/>
        <v>516820.6699999999</v>
      </c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10"/>
    </row>
    <row r="25" spans="1:98" ht="18" customHeight="1">
      <c r="A25" s="245" t="s">
        <v>125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150" t="s">
        <v>14</v>
      </c>
      <c r="AK25" s="150"/>
      <c r="AL25" s="150"/>
      <c r="AM25" s="19"/>
      <c r="AN25" s="19"/>
      <c r="AO25" s="19"/>
      <c r="AP25" s="151" t="s">
        <v>248</v>
      </c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3"/>
      <c r="BB25" s="28"/>
      <c r="BC25" s="28"/>
      <c r="BD25" s="28"/>
      <c r="BE25" s="28"/>
      <c r="BF25" s="28"/>
      <c r="BG25" s="28"/>
      <c r="BH25" s="215">
        <f>BH26+BH30+BH38+BI36</f>
        <v>2787400</v>
      </c>
      <c r="BI25" s="218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15">
        <f>BU26+BU30+BU38+BU36</f>
        <v>2304484.14</v>
      </c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5">
        <f t="shared" si="0"/>
        <v>482915.85999999987</v>
      </c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9"/>
    </row>
    <row r="26" spans="1:188" s="24" customFormat="1" ht="24" customHeight="1">
      <c r="A26" s="337" t="s">
        <v>126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150" t="s">
        <v>14</v>
      </c>
      <c r="AK26" s="150"/>
      <c r="AL26" s="150"/>
      <c r="AM26" s="19"/>
      <c r="AN26" s="19"/>
      <c r="AO26" s="19"/>
      <c r="AP26" s="151" t="s">
        <v>249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3"/>
      <c r="BB26" s="28"/>
      <c r="BC26" s="28"/>
      <c r="BD26" s="28"/>
      <c r="BE26" s="28"/>
      <c r="BF26" s="28"/>
      <c r="BG26" s="28"/>
      <c r="BH26" s="215">
        <f>SUM(BH27+BH28+BH29)</f>
        <v>2247800</v>
      </c>
      <c r="BI26" s="218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15">
        <f>SUM(BU27+BU28+BU29)</f>
        <v>1928940.52</v>
      </c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5">
        <f t="shared" si="0"/>
        <v>318859.48</v>
      </c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9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232" t="s">
        <v>127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150" t="s">
        <v>14</v>
      </c>
      <c r="AK27" s="150"/>
      <c r="AL27" s="150"/>
      <c r="AM27" s="19"/>
      <c r="AN27" s="19"/>
      <c r="AO27" s="19"/>
      <c r="AP27" s="151" t="s">
        <v>250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  <c r="BB27" s="28"/>
      <c r="BC27" s="28"/>
      <c r="BD27" s="28"/>
      <c r="BE27" s="28"/>
      <c r="BF27" s="28"/>
      <c r="BG27" s="28"/>
      <c r="BH27" s="215">
        <v>1612300</v>
      </c>
      <c r="BI27" s="21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15">
        <v>1385544</v>
      </c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5">
        <f t="shared" si="0"/>
        <v>226756</v>
      </c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9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18" customHeight="1">
      <c r="A28" s="232" t="s">
        <v>128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150" t="s">
        <v>14</v>
      </c>
      <c r="AK28" s="150"/>
      <c r="AL28" s="150"/>
      <c r="AM28" s="19"/>
      <c r="AN28" s="19"/>
      <c r="AO28" s="19"/>
      <c r="AP28" s="151" t="s">
        <v>251</v>
      </c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3"/>
      <c r="BB28" s="28"/>
      <c r="BC28" s="28"/>
      <c r="BD28" s="28"/>
      <c r="BE28" s="28"/>
      <c r="BF28" s="28"/>
      <c r="BG28" s="28"/>
      <c r="BH28" s="215">
        <v>76800</v>
      </c>
      <c r="BI28" s="218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15">
        <v>76762</v>
      </c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5">
        <f t="shared" si="0"/>
        <v>38</v>
      </c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9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25.5" customHeight="1">
      <c r="A29" s="245" t="s">
        <v>129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150" t="s">
        <v>14</v>
      </c>
      <c r="AK29" s="150"/>
      <c r="AL29" s="150"/>
      <c r="AM29" s="19"/>
      <c r="AN29" s="19"/>
      <c r="AO29" s="19"/>
      <c r="AP29" s="151" t="s">
        <v>252</v>
      </c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3"/>
      <c r="BB29" s="28"/>
      <c r="BC29" s="28"/>
      <c r="BD29" s="28"/>
      <c r="BE29" s="28"/>
      <c r="BF29" s="28"/>
      <c r="BG29" s="28"/>
      <c r="BH29" s="215">
        <v>558700</v>
      </c>
      <c r="BI29" s="218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15">
        <v>466634.52</v>
      </c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5">
        <f t="shared" si="0"/>
        <v>92065.47999999998</v>
      </c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9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225" t="s">
        <v>215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150" t="s">
        <v>14</v>
      </c>
      <c r="AK30" s="150"/>
      <c r="AL30" s="150"/>
      <c r="AM30" s="150"/>
      <c r="AN30" s="150"/>
      <c r="AO30" s="150"/>
      <c r="AP30" s="150" t="s">
        <v>253</v>
      </c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28"/>
      <c r="BC30" s="28"/>
      <c r="BD30" s="28"/>
      <c r="BE30" s="28"/>
      <c r="BF30" s="28"/>
      <c r="BG30" s="28"/>
      <c r="BH30" s="215">
        <f>SUM(BH31+BI32+BH33+BH34+BH35)</f>
        <v>484600</v>
      </c>
      <c r="BI30" s="218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215">
        <f>SUM(BU31+BU32+BU33+BU34+BU35)</f>
        <v>321685.23</v>
      </c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5">
        <f t="shared" si="0"/>
        <v>162914.77000000002</v>
      </c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9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232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339" t="s">
        <v>14</v>
      </c>
      <c r="AK31" s="339"/>
      <c r="AL31" s="339"/>
      <c r="AM31" s="339"/>
      <c r="AN31" s="339"/>
      <c r="AO31" s="339"/>
      <c r="AP31" s="339" t="s">
        <v>254</v>
      </c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28"/>
      <c r="BC31" s="28"/>
      <c r="BD31" s="28"/>
      <c r="BE31" s="28"/>
      <c r="BF31" s="28"/>
      <c r="BG31" s="28"/>
      <c r="BH31" s="274">
        <v>59700</v>
      </c>
      <c r="BI31" s="275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74">
        <v>54095.47</v>
      </c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15">
        <f t="shared" si="0"/>
        <v>5604.529999999999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9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18" customHeight="1">
      <c r="A32" s="84"/>
      <c r="B32" s="85"/>
      <c r="C32" s="85"/>
      <c r="D32" s="85"/>
      <c r="E32" s="233" t="s">
        <v>496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385"/>
      <c r="AJ32" s="151" t="s">
        <v>14</v>
      </c>
      <c r="AK32" s="152"/>
      <c r="AL32" s="153"/>
      <c r="AM32" s="125"/>
      <c r="AN32" s="125"/>
      <c r="AO32" s="125"/>
      <c r="AP32" s="339" t="s">
        <v>515</v>
      </c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28"/>
      <c r="BC32" s="28"/>
      <c r="BD32" s="28"/>
      <c r="BE32" s="28"/>
      <c r="BF32" s="28"/>
      <c r="BG32" s="28"/>
      <c r="BH32" s="88"/>
      <c r="BI32" s="93">
        <v>10700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15">
        <v>0</v>
      </c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217"/>
      <c r="CI32" s="215">
        <f>BI32-BU32</f>
        <v>10700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9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18" customHeight="1">
      <c r="A33" s="232" t="s">
        <v>137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150" t="s">
        <v>14</v>
      </c>
      <c r="AK33" s="150"/>
      <c r="AL33" s="150"/>
      <c r="AM33" s="150"/>
      <c r="AN33" s="150"/>
      <c r="AO33" s="150"/>
      <c r="AP33" s="150" t="s">
        <v>255</v>
      </c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20"/>
      <c r="BC33" s="20"/>
      <c r="BD33" s="20"/>
      <c r="BE33" s="20"/>
      <c r="BF33" s="20"/>
      <c r="BG33" s="20"/>
      <c r="BH33" s="244">
        <v>47200</v>
      </c>
      <c r="BI33" s="244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44">
        <v>36413.03</v>
      </c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15">
        <f t="shared" si="0"/>
        <v>10786.970000000001</v>
      </c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9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27" customHeight="1">
      <c r="A34" s="245" t="s">
        <v>256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150" t="s">
        <v>14</v>
      </c>
      <c r="AK34" s="150"/>
      <c r="AL34" s="150"/>
      <c r="AM34" s="150"/>
      <c r="AN34" s="150"/>
      <c r="AO34" s="150"/>
      <c r="AP34" s="150" t="s">
        <v>257</v>
      </c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28"/>
      <c r="BC34" s="28"/>
      <c r="BD34" s="28"/>
      <c r="BE34" s="28"/>
      <c r="BF34" s="28"/>
      <c r="BG34" s="28"/>
      <c r="BH34" s="248">
        <v>169000</v>
      </c>
      <c r="BI34" s="24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48">
        <v>58250.92</v>
      </c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15">
        <f t="shared" si="0"/>
        <v>110749.08</v>
      </c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9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232" t="s">
        <v>130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150" t="s">
        <v>14</v>
      </c>
      <c r="AK35" s="150"/>
      <c r="AL35" s="150"/>
      <c r="AM35" s="150"/>
      <c r="AN35" s="150"/>
      <c r="AO35" s="150"/>
      <c r="AP35" s="150" t="s">
        <v>258</v>
      </c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28"/>
      <c r="BC35" s="28"/>
      <c r="BD35" s="28"/>
      <c r="BE35" s="28"/>
      <c r="BF35" s="28"/>
      <c r="BG35" s="28"/>
      <c r="BH35" s="215">
        <v>198000</v>
      </c>
      <c r="BI35" s="218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29"/>
      <c r="BU35" s="215">
        <v>172925.81</v>
      </c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5">
        <f t="shared" si="0"/>
        <v>25074.190000000002</v>
      </c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9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84"/>
      <c r="B36" s="85"/>
      <c r="C36" s="85"/>
      <c r="D36" s="85"/>
      <c r="E36" s="85" t="s">
        <v>386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151" t="s">
        <v>14</v>
      </c>
      <c r="AK36" s="152"/>
      <c r="AL36" s="152"/>
      <c r="AM36" s="152"/>
      <c r="AN36" s="152"/>
      <c r="AO36" s="153"/>
      <c r="AP36" s="151" t="s">
        <v>384</v>
      </c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  <c r="BB36" s="28"/>
      <c r="BC36" s="28"/>
      <c r="BD36" s="28"/>
      <c r="BE36" s="28"/>
      <c r="BF36" s="28"/>
      <c r="BG36" s="28"/>
      <c r="BH36" s="88"/>
      <c r="BI36" s="248">
        <f>SUM(BI37)</f>
        <v>46200</v>
      </c>
      <c r="BJ36" s="24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15">
        <f>BU37</f>
        <v>46180</v>
      </c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5">
        <f>BI36-BU36</f>
        <v>20</v>
      </c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1.75" customHeight="1">
      <c r="A37" s="84"/>
      <c r="B37" s="85"/>
      <c r="C37" s="85"/>
      <c r="D37" s="85"/>
      <c r="E37" s="246" t="s">
        <v>387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7"/>
      <c r="AJ37" s="150" t="s">
        <v>14</v>
      </c>
      <c r="AK37" s="150"/>
      <c r="AL37" s="150"/>
      <c r="AM37" s="150"/>
      <c r="AN37" s="150"/>
      <c r="AO37" s="150"/>
      <c r="AP37" s="150" t="s">
        <v>385</v>
      </c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28"/>
      <c r="BC37" s="28"/>
      <c r="BD37" s="28"/>
      <c r="BE37" s="28"/>
      <c r="BF37" s="28"/>
      <c r="BG37" s="28"/>
      <c r="BH37" s="88"/>
      <c r="BI37" s="215">
        <v>46200</v>
      </c>
      <c r="BJ37" s="218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15">
        <v>46180</v>
      </c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5">
        <f>BI37-BU37</f>
        <v>20</v>
      </c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18" customHeight="1">
      <c r="A38" s="232" t="s">
        <v>138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150" t="s">
        <v>14</v>
      </c>
      <c r="AK38" s="150"/>
      <c r="AL38" s="150"/>
      <c r="AM38" s="150"/>
      <c r="AN38" s="150"/>
      <c r="AO38" s="150"/>
      <c r="AP38" s="339" t="s">
        <v>259</v>
      </c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28"/>
      <c r="BC38" s="28"/>
      <c r="BD38" s="28"/>
      <c r="BE38" s="28"/>
      <c r="BF38" s="28"/>
      <c r="BG38" s="28"/>
      <c r="BH38" s="274">
        <v>8800</v>
      </c>
      <c r="BI38" s="275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15">
        <v>7678.39</v>
      </c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5">
        <f t="shared" si="0"/>
        <v>1121.6099999999997</v>
      </c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24" customFormat="1" ht="24" customHeight="1">
      <c r="A39" s="245" t="s">
        <v>139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150" t="s">
        <v>14</v>
      </c>
      <c r="AK39" s="150"/>
      <c r="AL39" s="150"/>
      <c r="AM39" s="150"/>
      <c r="AN39" s="150"/>
      <c r="AO39" s="150"/>
      <c r="AP39" s="150" t="s">
        <v>260</v>
      </c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28"/>
      <c r="BC39" s="28"/>
      <c r="BD39" s="28"/>
      <c r="BE39" s="28"/>
      <c r="BF39" s="28"/>
      <c r="BG39" s="28"/>
      <c r="BH39" s="248">
        <f>SUM(BH40+BH41)</f>
        <v>242400</v>
      </c>
      <c r="BI39" s="24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15">
        <f>BU40+BU41</f>
        <v>208495.19</v>
      </c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5">
        <f t="shared" si="0"/>
        <v>33904.81</v>
      </c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9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s="24" customFormat="1" ht="25.5" customHeight="1">
      <c r="A40" s="245" t="s">
        <v>140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150" t="s">
        <v>14</v>
      </c>
      <c r="AK40" s="150"/>
      <c r="AL40" s="150"/>
      <c r="AM40" s="19"/>
      <c r="AN40" s="19"/>
      <c r="AO40" s="19"/>
      <c r="AP40" s="150" t="s">
        <v>261</v>
      </c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28"/>
      <c r="BC40" s="28"/>
      <c r="BD40" s="28"/>
      <c r="BE40" s="28"/>
      <c r="BF40" s="28"/>
      <c r="BG40" s="28"/>
      <c r="BH40" s="215">
        <v>4600</v>
      </c>
      <c r="BI40" s="218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15">
        <v>4510</v>
      </c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5">
        <f t="shared" si="0"/>
        <v>90</v>
      </c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9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24" customFormat="1" ht="26.25" customHeight="1">
      <c r="A41" s="245" t="s">
        <v>141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150" t="s">
        <v>14</v>
      </c>
      <c r="AK41" s="150"/>
      <c r="AL41" s="150"/>
      <c r="AM41" s="150"/>
      <c r="AN41" s="150"/>
      <c r="AO41" s="150"/>
      <c r="AP41" s="150" t="s">
        <v>262</v>
      </c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28"/>
      <c r="BC41" s="28"/>
      <c r="BD41" s="28"/>
      <c r="BE41" s="28"/>
      <c r="BF41" s="28"/>
      <c r="BG41" s="28"/>
      <c r="BH41" s="215">
        <v>237800</v>
      </c>
      <c r="BI41" s="218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15">
        <v>203985.19</v>
      </c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5">
        <f aca="true" t="shared" si="1" ref="CI41:CI76">BH41-BU41</f>
        <v>33814.81</v>
      </c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9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1:188" s="72" customFormat="1" ht="24" customHeight="1">
      <c r="A42" s="264" t="s">
        <v>164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35" t="s">
        <v>14</v>
      </c>
      <c r="AK42" s="235"/>
      <c r="AL42" s="235"/>
      <c r="AM42" s="235"/>
      <c r="AN42" s="235"/>
      <c r="AO42" s="235"/>
      <c r="AP42" s="276" t="s">
        <v>228</v>
      </c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40"/>
      <c r="BC42" s="40"/>
      <c r="BD42" s="40"/>
      <c r="BE42" s="40"/>
      <c r="BF42" s="40"/>
      <c r="BG42" s="40"/>
      <c r="BH42" s="271">
        <f>BH43</f>
        <v>200</v>
      </c>
      <c r="BI42" s="27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208">
        <f>BU43</f>
        <v>200</v>
      </c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8">
        <f t="shared" si="1"/>
        <v>0</v>
      </c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10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</row>
    <row r="43" spans="1:188" s="72" customFormat="1" ht="120" customHeight="1">
      <c r="A43" s="245" t="s">
        <v>474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150" t="s">
        <v>14</v>
      </c>
      <c r="AK43" s="150"/>
      <c r="AL43" s="150"/>
      <c r="AM43" s="150"/>
      <c r="AN43" s="150"/>
      <c r="AO43" s="150"/>
      <c r="AP43" s="150" t="s">
        <v>229</v>
      </c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74"/>
      <c r="BC43" s="74"/>
      <c r="BD43" s="74"/>
      <c r="BE43" s="74"/>
      <c r="BF43" s="74"/>
      <c r="BG43" s="74"/>
      <c r="BH43" s="244">
        <f>BH44</f>
        <v>200</v>
      </c>
      <c r="BI43" s="244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15">
        <f>BU44</f>
        <v>200</v>
      </c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5">
        <f t="shared" si="1"/>
        <v>0</v>
      </c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9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</row>
    <row r="44" spans="1:188" s="72" customFormat="1" ht="351.75" customHeight="1">
      <c r="A44" s="245" t="s">
        <v>263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150" t="s">
        <v>14</v>
      </c>
      <c r="AK44" s="150"/>
      <c r="AL44" s="150"/>
      <c r="AM44" s="150"/>
      <c r="AN44" s="150"/>
      <c r="AO44" s="150"/>
      <c r="AP44" s="273" t="s">
        <v>230</v>
      </c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70"/>
      <c r="BC44" s="70"/>
      <c r="BD44" s="70"/>
      <c r="BE44" s="70"/>
      <c r="BF44" s="70"/>
      <c r="BG44" s="70"/>
      <c r="BH44" s="274">
        <f>BH45</f>
        <v>200</v>
      </c>
      <c r="BI44" s="275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15">
        <f>BU45</f>
        <v>200</v>
      </c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5">
        <f t="shared" si="1"/>
        <v>0</v>
      </c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9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</row>
    <row r="45" spans="1:188" s="72" customFormat="1" ht="24" customHeight="1">
      <c r="A45" s="245" t="s">
        <v>124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150" t="s">
        <v>14</v>
      </c>
      <c r="AK45" s="150"/>
      <c r="AL45" s="150"/>
      <c r="AM45" s="150"/>
      <c r="AN45" s="150"/>
      <c r="AO45" s="150"/>
      <c r="AP45" s="150" t="s">
        <v>264</v>
      </c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28"/>
      <c r="BC45" s="28"/>
      <c r="BD45" s="28"/>
      <c r="BE45" s="28"/>
      <c r="BF45" s="28"/>
      <c r="BG45" s="28"/>
      <c r="BH45" s="248">
        <f>BH46</f>
        <v>200</v>
      </c>
      <c r="BI45" s="24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15">
        <f>BU46</f>
        <v>200</v>
      </c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5">
        <f t="shared" si="1"/>
        <v>0</v>
      </c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9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</row>
    <row r="46" spans="1:188" s="72" customFormat="1" ht="25.5" customHeight="1">
      <c r="A46" s="245" t="s">
        <v>139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150" t="s">
        <v>14</v>
      </c>
      <c r="AK46" s="150"/>
      <c r="AL46" s="150"/>
      <c r="AM46" s="19"/>
      <c r="AN46" s="19"/>
      <c r="AO46" s="19"/>
      <c r="AP46" s="150" t="s">
        <v>265</v>
      </c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70"/>
      <c r="BC46" s="70"/>
      <c r="BD46" s="70"/>
      <c r="BE46" s="70"/>
      <c r="BF46" s="70"/>
      <c r="BG46" s="70"/>
      <c r="BH46" s="215">
        <f>BH47</f>
        <v>200</v>
      </c>
      <c r="BI46" s="218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15">
        <f>BU47</f>
        <v>200</v>
      </c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5">
        <f t="shared" si="1"/>
        <v>0</v>
      </c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9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</row>
    <row r="47" spans="1:188" s="72" customFormat="1" ht="26.25" customHeight="1">
      <c r="A47" s="245" t="s">
        <v>141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150" t="s">
        <v>14</v>
      </c>
      <c r="AK47" s="150"/>
      <c r="AL47" s="150"/>
      <c r="AM47" s="150"/>
      <c r="AN47" s="150"/>
      <c r="AO47" s="150"/>
      <c r="AP47" s="150" t="s">
        <v>266</v>
      </c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70"/>
      <c r="BC47" s="70"/>
      <c r="BD47" s="70"/>
      <c r="BE47" s="70"/>
      <c r="BF47" s="70"/>
      <c r="BG47" s="70"/>
      <c r="BH47" s="215">
        <v>200</v>
      </c>
      <c r="BI47" s="218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15">
        <v>200</v>
      </c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5">
        <f t="shared" si="1"/>
        <v>0</v>
      </c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9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</row>
    <row r="48" spans="1:98" s="52" customFormat="1" ht="26.25" customHeight="1">
      <c r="A48" s="266" t="s">
        <v>142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34" t="s">
        <v>14</v>
      </c>
      <c r="AK48" s="234"/>
      <c r="AL48" s="234"/>
      <c r="AM48" s="53"/>
      <c r="AN48" s="53"/>
      <c r="AO48" s="53"/>
      <c r="AP48" s="234" t="s">
        <v>343</v>
      </c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51"/>
      <c r="BC48" s="51"/>
      <c r="BD48" s="51"/>
      <c r="BE48" s="51"/>
      <c r="BF48" s="51"/>
      <c r="BG48" s="51"/>
      <c r="BH48" s="269">
        <f>BH49</f>
        <v>153300</v>
      </c>
      <c r="BI48" s="27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269">
        <f>BU49</f>
        <v>113603.69</v>
      </c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293">
        <f t="shared" si="1"/>
        <v>39696.31</v>
      </c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5"/>
    </row>
    <row r="49" spans="1:188" s="24" customFormat="1" ht="52.5" customHeight="1">
      <c r="A49" s="245" t="s">
        <v>211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150" t="s">
        <v>14</v>
      </c>
      <c r="AK49" s="150"/>
      <c r="AL49" s="150"/>
      <c r="AM49" s="19"/>
      <c r="AN49" s="19"/>
      <c r="AO49" s="19"/>
      <c r="AP49" s="150" t="s">
        <v>344</v>
      </c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28"/>
      <c r="BC49" s="28"/>
      <c r="BD49" s="28"/>
      <c r="BE49" s="28"/>
      <c r="BF49" s="28"/>
      <c r="BG49" s="28"/>
      <c r="BH49" s="215">
        <f>BH50</f>
        <v>153300</v>
      </c>
      <c r="BI49" s="218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15">
        <f>BU50</f>
        <v>113603.69</v>
      </c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5">
        <f aca="true" t="shared" si="2" ref="CI49:CI54">BH49-BU49</f>
        <v>39696.31</v>
      </c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48" customHeight="1">
      <c r="A50" s="245" t="s">
        <v>346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150" t="s">
        <v>14</v>
      </c>
      <c r="AK50" s="150"/>
      <c r="AL50" s="150"/>
      <c r="AM50" s="19"/>
      <c r="AN50" s="19"/>
      <c r="AO50" s="19"/>
      <c r="AP50" s="150" t="s">
        <v>345</v>
      </c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28"/>
      <c r="BC50" s="28"/>
      <c r="BD50" s="28"/>
      <c r="BE50" s="28"/>
      <c r="BF50" s="28"/>
      <c r="BG50" s="28"/>
      <c r="BH50" s="215">
        <f>BH51</f>
        <v>153300</v>
      </c>
      <c r="BI50" s="218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15">
        <f>BU51</f>
        <v>113603.69</v>
      </c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5">
        <f t="shared" si="2"/>
        <v>39696.31</v>
      </c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245" t="s">
        <v>124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150" t="s">
        <v>14</v>
      </c>
      <c r="AK51" s="150"/>
      <c r="AL51" s="150"/>
      <c r="AM51" s="19"/>
      <c r="AN51" s="19"/>
      <c r="AO51" s="19"/>
      <c r="AP51" s="150" t="s">
        <v>347</v>
      </c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28"/>
      <c r="BC51" s="28"/>
      <c r="BD51" s="28"/>
      <c r="BE51" s="28"/>
      <c r="BF51" s="28"/>
      <c r="BG51" s="28"/>
      <c r="BH51" s="215">
        <f>BH52+BH55</f>
        <v>153300</v>
      </c>
      <c r="BI51" s="218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15">
        <f>BU52+BU55</f>
        <v>113603.69</v>
      </c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5">
        <f t="shared" si="2"/>
        <v>39696.31</v>
      </c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245" t="s">
        <v>144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150" t="s">
        <v>14</v>
      </c>
      <c r="AK52" s="150"/>
      <c r="AL52" s="150"/>
      <c r="AM52" s="19"/>
      <c r="AN52" s="19"/>
      <c r="AO52" s="19"/>
      <c r="AP52" s="150" t="s">
        <v>348</v>
      </c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28"/>
      <c r="BC52" s="28"/>
      <c r="BD52" s="28"/>
      <c r="BE52" s="28"/>
      <c r="BF52" s="28"/>
      <c r="BG52" s="28"/>
      <c r="BH52" s="215">
        <f>BH53</f>
        <v>140000</v>
      </c>
      <c r="BI52" s="218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15">
        <f>BU53</f>
        <v>101955.69</v>
      </c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5">
        <f t="shared" si="2"/>
        <v>38044.31</v>
      </c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2.5" customHeight="1">
      <c r="A53" s="225" t="s">
        <v>215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150" t="s">
        <v>14</v>
      </c>
      <c r="AK53" s="150"/>
      <c r="AL53" s="150"/>
      <c r="AM53" s="19"/>
      <c r="AN53" s="19"/>
      <c r="AO53" s="19"/>
      <c r="AP53" s="150" t="s">
        <v>349</v>
      </c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28"/>
      <c r="BC53" s="28"/>
      <c r="BD53" s="28"/>
      <c r="BE53" s="28"/>
      <c r="BF53" s="28"/>
      <c r="BG53" s="28"/>
      <c r="BH53" s="215">
        <f>BH54</f>
        <v>140000</v>
      </c>
      <c r="BI53" s="218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15">
        <f>BU54</f>
        <v>101955.69</v>
      </c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5">
        <f t="shared" si="2"/>
        <v>38044.31</v>
      </c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7" customHeight="1">
      <c r="A54" s="232" t="s">
        <v>130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50" t="s">
        <v>14</v>
      </c>
      <c r="AK54" s="150"/>
      <c r="AL54" s="150"/>
      <c r="AM54" s="19"/>
      <c r="AN54" s="19"/>
      <c r="AO54" s="19"/>
      <c r="AP54" s="150" t="s">
        <v>350</v>
      </c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28"/>
      <c r="BC54" s="28"/>
      <c r="BD54" s="28"/>
      <c r="BE54" s="28"/>
      <c r="BF54" s="28"/>
      <c r="BG54" s="28"/>
      <c r="BH54" s="215">
        <v>140000</v>
      </c>
      <c r="BI54" s="218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15">
        <v>101955.69</v>
      </c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5">
        <f t="shared" si="2"/>
        <v>38044.31</v>
      </c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48.75" customHeight="1">
      <c r="A55" s="245" t="s">
        <v>489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7"/>
      <c r="AJ55" s="150" t="s">
        <v>14</v>
      </c>
      <c r="AK55" s="150"/>
      <c r="AL55" s="150"/>
      <c r="AM55" s="19"/>
      <c r="AN55" s="19"/>
      <c r="AO55" s="19"/>
      <c r="AP55" s="150" t="s">
        <v>488</v>
      </c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28"/>
      <c r="BC55" s="28"/>
      <c r="BD55" s="28"/>
      <c r="BE55" s="28"/>
      <c r="BF55" s="28"/>
      <c r="BG55" s="28"/>
      <c r="BH55" s="215">
        <f>BI56</f>
        <v>13300</v>
      </c>
      <c r="BI55" s="218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15">
        <f>BU56</f>
        <v>11648</v>
      </c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5">
        <f>BH55-BU55</f>
        <v>1652</v>
      </c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4" customHeight="1">
      <c r="A56" s="84"/>
      <c r="B56" s="85"/>
      <c r="C56" s="85"/>
      <c r="D56" s="85"/>
      <c r="E56" s="246" t="s">
        <v>490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58" t="s">
        <v>14</v>
      </c>
      <c r="AK56" s="359"/>
      <c r="AL56" s="360"/>
      <c r="AM56" s="19"/>
      <c r="AN56" s="19"/>
      <c r="AO56" s="19"/>
      <c r="AP56" s="150" t="s">
        <v>491</v>
      </c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28"/>
      <c r="BC56" s="28"/>
      <c r="BD56" s="28"/>
      <c r="BE56" s="28"/>
      <c r="BF56" s="28"/>
      <c r="BG56" s="28"/>
      <c r="BH56" s="119"/>
      <c r="BI56" s="215">
        <f>BI57</f>
        <v>13300</v>
      </c>
      <c r="BJ56" s="218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15">
        <f>BU57</f>
        <v>11648</v>
      </c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5">
        <f>BI56-BU56</f>
        <v>1652</v>
      </c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4" customHeight="1">
      <c r="A57" s="84"/>
      <c r="B57" s="85"/>
      <c r="C57" s="85"/>
      <c r="D57" s="85"/>
      <c r="E57" s="233" t="s">
        <v>143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385"/>
      <c r="AJ57" s="150" t="s">
        <v>14</v>
      </c>
      <c r="AK57" s="150"/>
      <c r="AL57" s="150"/>
      <c r="AM57" s="19"/>
      <c r="AN57" s="19"/>
      <c r="AO57" s="19"/>
      <c r="AP57" s="150" t="s">
        <v>492</v>
      </c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28"/>
      <c r="BC57" s="28"/>
      <c r="BD57" s="28"/>
      <c r="BE57" s="28"/>
      <c r="BF57" s="28"/>
      <c r="BG57" s="28"/>
      <c r="BH57" s="119"/>
      <c r="BI57" s="215">
        <f>BI58</f>
        <v>13300</v>
      </c>
      <c r="BJ57" s="218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15">
        <f>BU58</f>
        <v>11648</v>
      </c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5">
        <f>BI57-BU57</f>
        <v>1652</v>
      </c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4" customHeight="1">
      <c r="A58" s="84"/>
      <c r="B58" s="85"/>
      <c r="C58" s="85"/>
      <c r="D58" s="85"/>
      <c r="E58" s="233" t="s">
        <v>144</v>
      </c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385"/>
      <c r="AJ58" s="150" t="s">
        <v>14</v>
      </c>
      <c r="AK58" s="150"/>
      <c r="AL58" s="150"/>
      <c r="AM58" s="19"/>
      <c r="AN58" s="19"/>
      <c r="AO58" s="19"/>
      <c r="AP58" s="150" t="s">
        <v>493</v>
      </c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28"/>
      <c r="BC58" s="28"/>
      <c r="BD58" s="28"/>
      <c r="BE58" s="28"/>
      <c r="BF58" s="28"/>
      <c r="BG58" s="28"/>
      <c r="BH58" s="119"/>
      <c r="BI58" s="215">
        <f>BI59</f>
        <v>13300</v>
      </c>
      <c r="BJ58" s="218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15">
        <f>BU59</f>
        <v>11648</v>
      </c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5">
        <f>BI58-BU58</f>
        <v>1652</v>
      </c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9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84"/>
      <c r="B59" s="85"/>
      <c r="C59" s="85"/>
      <c r="D59" s="85"/>
      <c r="E59" s="233" t="s">
        <v>215</v>
      </c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385"/>
      <c r="AJ59" s="150" t="s">
        <v>14</v>
      </c>
      <c r="AK59" s="150"/>
      <c r="AL59" s="150"/>
      <c r="AM59" s="19"/>
      <c r="AN59" s="19"/>
      <c r="AO59" s="19"/>
      <c r="AP59" s="150" t="s">
        <v>494</v>
      </c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28"/>
      <c r="BC59" s="28"/>
      <c r="BD59" s="28"/>
      <c r="BE59" s="28"/>
      <c r="BF59" s="28"/>
      <c r="BG59" s="28"/>
      <c r="BH59" s="119"/>
      <c r="BI59" s="215">
        <f>BI60</f>
        <v>13300</v>
      </c>
      <c r="BJ59" s="218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15">
        <f>BU60</f>
        <v>11648</v>
      </c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5">
        <f>BI59-BU59</f>
        <v>1652</v>
      </c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9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4" customHeight="1">
      <c r="A60" s="84"/>
      <c r="B60" s="85"/>
      <c r="C60" s="85"/>
      <c r="D60" s="85"/>
      <c r="E60" s="233" t="s">
        <v>130</v>
      </c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385"/>
      <c r="AJ60" s="150" t="s">
        <v>14</v>
      </c>
      <c r="AK60" s="150"/>
      <c r="AL60" s="150"/>
      <c r="AM60" s="19"/>
      <c r="AN60" s="19"/>
      <c r="AO60" s="19"/>
      <c r="AP60" s="150" t="s">
        <v>495</v>
      </c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28"/>
      <c r="BC60" s="28"/>
      <c r="BD60" s="28"/>
      <c r="BE60" s="28"/>
      <c r="BF60" s="28"/>
      <c r="BG60" s="28"/>
      <c r="BH60" s="119"/>
      <c r="BI60" s="120">
        <v>13300</v>
      </c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15">
        <v>11648</v>
      </c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217"/>
      <c r="CI60" s="215">
        <f>BI60-BU60</f>
        <v>1652</v>
      </c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98" s="52" customFormat="1" ht="18" customHeight="1">
      <c r="A61" s="266" t="s">
        <v>145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34" t="s">
        <v>14</v>
      </c>
      <c r="AK61" s="234"/>
      <c r="AL61" s="234"/>
      <c r="AM61" s="48"/>
      <c r="AN61" s="48"/>
      <c r="AO61" s="48"/>
      <c r="AP61" s="234" t="s">
        <v>146</v>
      </c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51"/>
      <c r="BC61" s="51"/>
      <c r="BD61" s="51"/>
      <c r="BE61" s="51"/>
      <c r="BF61" s="51"/>
      <c r="BG61" s="51"/>
      <c r="BH61" s="269">
        <f aca="true" t="shared" si="3" ref="BH61:BH66">BH62</f>
        <v>138700</v>
      </c>
      <c r="BI61" s="27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269">
        <f aca="true" t="shared" si="4" ref="BU61:BU66">BU62</f>
        <v>111625.91</v>
      </c>
      <c r="BV61" s="300"/>
      <c r="BW61" s="300"/>
      <c r="BX61" s="300"/>
      <c r="BY61" s="300"/>
      <c r="BZ61" s="300"/>
      <c r="CA61" s="300"/>
      <c r="CB61" s="300"/>
      <c r="CC61" s="300"/>
      <c r="CD61" s="300"/>
      <c r="CE61" s="300"/>
      <c r="CF61" s="300"/>
      <c r="CG61" s="300"/>
      <c r="CH61" s="300"/>
      <c r="CI61" s="293">
        <f t="shared" si="1"/>
        <v>27074.089999999997</v>
      </c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5"/>
    </row>
    <row r="62" spans="1:188" s="24" customFormat="1" ht="24.75" customHeight="1">
      <c r="A62" s="245" t="s">
        <v>147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150" t="s">
        <v>14</v>
      </c>
      <c r="AK62" s="150"/>
      <c r="AL62" s="150"/>
      <c r="AM62" s="19"/>
      <c r="AN62" s="19"/>
      <c r="AO62" s="19"/>
      <c r="AP62" s="150" t="s">
        <v>148</v>
      </c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31"/>
      <c r="BC62" s="31"/>
      <c r="BD62" s="31"/>
      <c r="BE62" s="31"/>
      <c r="BF62" s="31"/>
      <c r="BG62" s="31"/>
      <c r="BH62" s="215">
        <f t="shared" si="3"/>
        <v>138700</v>
      </c>
      <c r="BI62" s="218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15">
        <f t="shared" si="4"/>
        <v>111625.91</v>
      </c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5">
        <f t="shared" si="1"/>
        <v>27074.089999999997</v>
      </c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9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7.75" customHeight="1">
      <c r="A63" s="245" t="s">
        <v>149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150" t="s">
        <v>14</v>
      </c>
      <c r="AK63" s="150"/>
      <c r="AL63" s="150"/>
      <c r="AM63" s="19"/>
      <c r="AN63" s="19"/>
      <c r="AO63" s="19"/>
      <c r="AP63" s="340" t="s">
        <v>150</v>
      </c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2"/>
      <c r="BB63" s="28"/>
      <c r="BC63" s="28"/>
      <c r="BD63" s="28"/>
      <c r="BE63" s="28"/>
      <c r="BF63" s="28"/>
      <c r="BG63" s="28"/>
      <c r="BH63" s="215">
        <f t="shared" si="3"/>
        <v>138700</v>
      </c>
      <c r="BI63" s="218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15">
        <f t="shared" si="4"/>
        <v>111625.91</v>
      </c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5">
        <f t="shared" si="1"/>
        <v>27074.089999999997</v>
      </c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46.5" customHeight="1">
      <c r="A64" s="279" t="s">
        <v>151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150" t="s">
        <v>14</v>
      </c>
      <c r="AK64" s="150"/>
      <c r="AL64" s="150"/>
      <c r="AM64" s="19"/>
      <c r="AN64" s="19"/>
      <c r="AO64" s="19"/>
      <c r="AP64" s="151" t="s">
        <v>152</v>
      </c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3"/>
      <c r="BB64" s="28"/>
      <c r="BC64" s="28"/>
      <c r="BD64" s="28"/>
      <c r="BE64" s="28"/>
      <c r="BF64" s="28"/>
      <c r="BG64" s="28"/>
      <c r="BH64" s="215">
        <f t="shared" si="3"/>
        <v>138700</v>
      </c>
      <c r="BI64" s="218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15">
        <f t="shared" si="4"/>
        <v>111625.91</v>
      </c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5">
        <f t="shared" si="1"/>
        <v>27074.089999999997</v>
      </c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24.75" customHeight="1">
      <c r="A65" s="245" t="s">
        <v>124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150" t="s">
        <v>14</v>
      </c>
      <c r="AK65" s="150"/>
      <c r="AL65" s="150"/>
      <c r="AM65" s="19"/>
      <c r="AN65" s="19"/>
      <c r="AO65" s="19"/>
      <c r="AP65" s="151" t="s">
        <v>267</v>
      </c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3"/>
      <c r="BB65" s="28"/>
      <c r="BC65" s="28"/>
      <c r="BD65" s="28"/>
      <c r="BE65" s="28"/>
      <c r="BF65" s="28"/>
      <c r="BG65" s="28"/>
      <c r="BH65" s="215">
        <f>BH66</f>
        <v>138700</v>
      </c>
      <c r="BI65" s="218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15">
        <f>BU66</f>
        <v>111625.91</v>
      </c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5">
        <f t="shared" si="1"/>
        <v>27074.089999999997</v>
      </c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9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18" customHeight="1">
      <c r="A66" s="245" t="s">
        <v>125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150" t="s">
        <v>14</v>
      </c>
      <c r="AK66" s="150"/>
      <c r="AL66" s="150"/>
      <c r="AM66" s="19"/>
      <c r="AN66" s="19"/>
      <c r="AO66" s="19"/>
      <c r="AP66" s="151" t="s">
        <v>268</v>
      </c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3"/>
      <c r="BB66" s="28"/>
      <c r="BC66" s="28"/>
      <c r="BD66" s="28"/>
      <c r="BE66" s="28"/>
      <c r="BF66" s="28"/>
      <c r="BG66" s="28"/>
      <c r="BH66" s="215">
        <f t="shared" si="3"/>
        <v>138700</v>
      </c>
      <c r="BI66" s="218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15">
        <f t="shared" si="4"/>
        <v>111625.91</v>
      </c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5">
        <f t="shared" si="1"/>
        <v>27074.089999999997</v>
      </c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9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30" customHeight="1">
      <c r="A67" s="286" t="s">
        <v>126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150" t="s">
        <v>14</v>
      </c>
      <c r="AK67" s="150"/>
      <c r="AL67" s="150"/>
      <c r="AM67" s="19"/>
      <c r="AN67" s="19"/>
      <c r="AO67" s="19"/>
      <c r="AP67" s="151" t="s">
        <v>269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3"/>
      <c r="BB67" s="28"/>
      <c r="BC67" s="28"/>
      <c r="BD67" s="28"/>
      <c r="BE67" s="28"/>
      <c r="BF67" s="28"/>
      <c r="BG67" s="28"/>
      <c r="BH67" s="215">
        <f>SUM(BH68+BH69)</f>
        <v>138700</v>
      </c>
      <c r="BI67" s="218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15">
        <f>SUM(BU68+BU69)</f>
        <v>111625.91</v>
      </c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5">
        <f t="shared" si="1"/>
        <v>27074.089999999997</v>
      </c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225" t="s">
        <v>127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150" t="s">
        <v>14</v>
      </c>
      <c r="AK68" s="150"/>
      <c r="AL68" s="150"/>
      <c r="AM68" s="19"/>
      <c r="AN68" s="19"/>
      <c r="AO68" s="19"/>
      <c r="AP68" s="151" t="s">
        <v>270</v>
      </c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3"/>
      <c r="BB68" s="28"/>
      <c r="BC68" s="28"/>
      <c r="BD68" s="28"/>
      <c r="BE68" s="28"/>
      <c r="BF68" s="28"/>
      <c r="BG68" s="28"/>
      <c r="BH68" s="215">
        <v>104000</v>
      </c>
      <c r="BI68" s="218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15">
        <v>85000</v>
      </c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5">
        <f t="shared" si="1"/>
        <v>19000</v>
      </c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9"/>
      <c r="CU68" s="79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24" customFormat="1" ht="26.25" customHeight="1">
      <c r="A69" s="279" t="s">
        <v>129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150" t="s">
        <v>14</v>
      </c>
      <c r="AK69" s="150"/>
      <c r="AL69" s="150"/>
      <c r="AM69" s="19"/>
      <c r="AN69" s="19"/>
      <c r="AO69" s="19"/>
      <c r="AP69" s="151" t="s">
        <v>271</v>
      </c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3"/>
      <c r="BB69" s="28"/>
      <c r="BC69" s="28"/>
      <c r="BD69" s="28"/>
      <c r="BE69" s="28"/>
      <c r="BF69" s="28"/>
      <c r="BG69" s="28"/>
      <c r="BH69" s="215">
        <v>34700</v>
      </c>
      <c r="BI69" s="218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15">
        <v>26625.91</v>
      </c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5">
        <f t="shared" si="1"/>
        <v>8074.09</v>
      </c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9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98" s="44" customFormat="1" ht="38.25" customHeight="1">
      <c r="A70" s="394" t="s">
        <v>153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49" t="s">
        <v>14</v>
      </c>
      <c r="AK70" s="349"/>
      <c r="AL70" s="349"/>
      <c r="AM70" s="349"/>
      <c r="AN70" s="349"/>
      <c r="AO70" s="349"/>
      <c r="AP70" s="350" t="s">
        <v>154</v>
      </c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2"/>
      <c r="BB70" s="54"/>
      <c r="BC70" s="54"/>
      <c r="BD70" s="54"/>
      <c r="BE70" s="54"/>
      <c r="BF70" s="54"/>
      <c r="BG70" s="54"/>
      <c r="BH70" s="375">
        <f>BH71</f>
        <v>15900</v>
      </c>
      <c r="BI70" s="387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375">
        <f>BU71</f>
        <v>14168.85</v>
      </c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260">
        <f t="shared" si="1"/>
        <v>1731.1499999999996</v>
      </c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2"/>
    </row>
    <row r="71" spans="1:188" s="24" customFormat="1" ht="52.5" customHeight="1">
      <c r="A71" s="353" t="s">
        <v>212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268" t="s">
        <v>14</v>
      </c>
      <c r="AK71" s="268"/>
      <c r="AL71" s="268"/>
      <c r="AM71" s="268"/>
      <c r="AN71" s="268"/>
      <c r="AO71" s="268"/>
      <c r="AP71" s="343" t="s">
        <v>155</v>
      </c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5"/>
      <c r="BB71" s="28"/>
      <c r="BC71" s="28"/>
      <c r="BD71" s="28"/>
      <c r="BE71" s="28"/>
      <c r="BF71" s="28"/>
      <c r="BG71" s="28"/>
      <c r="BH71" s="215">
        <f>BH72</f>
        <v>15900</v>
      </c>
      <c r="BI71" s="218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15">
        <f>BU72</f>
        <v>14168.85</v>
      </c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5">
        <f t="shared" si="1"/>
        <v>1731.1499999999996</v>
      </c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9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24" customHeight="1">
      <c r="A72" s="264" t="s">
        <v>315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355" t="s">
        <v>14</v>
      </c>
      <c r="AK72" s="355"/>
      <c r="AL72" s="355"/>
      <c r="AM72" s="355"/>
      <c r="AN72" s="355"/>
      <c r="AO72" s="355"/>
      <c r="AP72" s="346" t="s">
        <v>272</v>
      </c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8"/>
      <c r="BB72" s="31"/>
      <c r="BC72" s="31"/>
      <c r="BD72" s="31"/>
      <c r="BE72" s="31"/>
      <c r="BF72" s="31"/>
      <c r="BG72" s="31"/>
      <c r="BH72" s="208">
        <f>BH73</f>
        <v>15900</v>
      </c>
      <c r="BI72" s="253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208">
        <f>BU73</f>
        <v>14168.85</v>
      </c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8">
        <f t="shared" si="1"/>
        <v>1731.1499999999996</v>
      </c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10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84.75" customHeight="1">
      <c r="A73" s="227" t="s">
        <v>389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361" t="s">
        <v>14</v>
      </c>
      <c r="AK73" s="361"/>
      <c r="AL73" s="361"/>
      <c r="AM73" s="361"/>
      <c r="AN73" s="361"/>
      <c r="AO73" s="361"/>
      <c r="AP73" s="396" t="s">
        <v>273</v>
      </c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8"/>
      <c r="BB73" s="89"/>
      <c r="BC73" s="89"/>
      <c r="BD73" s="89"/>
      <c r="BE73" s="89"/>
      <c r="BF73" s="89"/>
      <c r="BG73" s="89"/>
      <c r="BH73" s="250">
        <f>BH74</f>
        <v>15900</v>
      </c>
      <c r="BI73" s="256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250">
        <f>BU74</f>
        <v>14168.85</v>
      </c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0">
        <f t="shared" si="1"/>
        <v>1731.1499999999996</v>
      </c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2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34.5" customHeight="1">
      <c r="A74" s="356" t="s">
        <v>124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268" t="s">
        <v>14</v>
      </c>
      <c r="AK74" s="268"/>
      <c r="AL74" s="268"/>
      <c r="AM74" s="268"/>
      <c r="AN74" s="268"/>
      <c r="AO74" s="268"/>
      <c r="AP74" s="343" t="s">
        <v>274</v>
      </c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5"/>
      <c r="BB74" s="37"/>
      <c r="BC74" s="37"/>
      <c r="BD74" s="37"/>
      <c r="BE74" s="37"/>
      <c r="BF74" s="37"/>
      <c r="BG74" s="37"/>
      <c r="BH74" s="388">
        <f>BH75+BH79</f>
        <v>15900</v>
      </c>
      <c r="BI74" s="389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263">
        <f>BU75+BU79</f>
        <v>14168.85</v>
      </c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15">
        <f t="shared" si="1"/>
        <v>1731.1499999999996</v>
      </c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245" t="s">
        <v>144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150" t="s">
        <v>14</v>
      </c>
      <c r="AK75" s="150"/>
      <c r="AL75" s="150"/>
      <c r="AM75" s="150"/>
      <c r="AN75" s="150"/>
      <c r="AO75" s="150"/>
      <c r="AP75" s="343" t="s">
        <v>275</v>
      </c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5"/>
      <c r="BB75" s="28"/>
      <c r="BC75" s="28"/>
      <c r="BD75" s="28"/>
      <c r="BE75" s="28"/>
      <c r="BF75" s="28"/>
      <c r="BG75" s="28"/>
      <c r="BH75" s="215">
        <f>BH76+BI78</f>
        <v>9900</v>
      </c>
      <c r="BI75" s="218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15">
        <f>BU76+BU78</f>
        <v>8668.85</v>
      </c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5">
        <f t="shared" si="1"/>
        <v>1231.1499999999996</v>
      </c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225" t="s">
        <v>215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150" t="s">
        <v>14</v>
      </c>
      <c r="AK76" s="150"/>
      <c r="AL76" s="150"/>
      <c r="AM76" s="150"/>
      <c r="AN76" s="150"/>
      <c r="AO76" s="150"/>
      <c r="AP76" s="343" t="s">
        <v>276</v>
      </c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5"/>
      <c r="BB76" s="28"/>
      <c r="BC76" s="28"/>
      <c r="BD76" s="28"/>
      <c r="BE76" s="28"/>
      <c r="BF76" s="28"/>
      <c r="BG76" s="28"/>
      <c r="BH76" s="244">
        <f>SUM(BH77)</f>
        <v>5900</v>
      </c>
      <c r="BI76" s="244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44">
        <f>SUM(BU77)</f>
        <v>5854.85</v>
      </c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15">
        <f t="shared" si="1"/>
        <v>45.149999999999636</v>
      </c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18" customHeight="1">
      <c r="A77" s="232" t="s">
        <v>130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150" t="s">
        <v>14</v>
      </c>
      <c r="AK77" s="150"/>
      <c r="AL77" s="150"/>
      <c r="AM77" s="19"/>
      <c r="AN77" s="19"/>
      <c r="AO77" s="19"/>
      <c r="AP77" s="343" t="s">
        <v>277</v>
      </c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5"/>
      <c r="BB77" s="28"/>
      <c r="BC77" s="28"/>
      <c r="BD77" s="28"/>
      <c r="BE77" s="28"/>
      <c r="BF77" s="28"/>
      <c r="BG77" s="28"/>
      <c r="BH77" s="244">
        <v>5900</v>
      </c>
      <c r="BI77" s="244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15">
        <v>5854.85</v>
      </c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5">
        <f aca="true" t="shared" si="5" ref="CI77:CI105">BH77-BU77</f>
        <v>45.149999999999636</v>
      </c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9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18" customHeight="1">
      <c r="A78" s="84"/>
      <c r="B78" s="85"/>
      <c r="C78" s="85"/>
      <c r="D78" s="85"/>
      <c r="E78" s="233" t="s">
        <v>143</v>
      </c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385"/>
      <c r="AJ78" s="150" t="s">
        <v>14</v>
      </c>
      <c r="AK78" s="150"/>
      <c r="AL78" s="150"/>
      <c r="AM78" s="19"/>
      <c r="AN78" s="19"/>
      <c r="AO78" s="19"/>
      <c r="AP78" s="343" t="s">
        <v>390</v>
      </c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5"/>
      <c r="BB78" s="28"/>
      <c r="BC78" s="28"/>
      <c r="BD78" s="28"/>
      <c r="BE78" s="28"/>
      <c r="BF78" s="28"/>
      <c r="BG78" s="28"/>
      <c r="BH78" s="83"/>
      <c r="BI78" s="215">
        <v>4000</v>
      </c>
      <c r="BJ78" s="218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15">
        <v>2814</v>
      </c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5">
        <f>BI78-BU78</f>
        <v>1186</v>
      </c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9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27.75" customHeight="1">
      <c r="A79" s="245" t="s">
        <v>139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150" t="s">
        <v>14</v>
      </c>
      <c r="AK79" s="150"/>
      <c r="AL79" s="150"/>
      <c r="AM79" s="19"/>
      <c r="AN79" s="19"/>
      <c r="AO79" s="19"/>
      <c r="AP79" s="343" t="s">
        <v>278</v>
      </c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5"/>
      <c r="BB79" s="28"/>
      <c r="BC79" s="28"/>
      <c r="BD79" s="28"/>
      <c r="BE79" s="28"/>
      <c r="BF79" s="28"/>
      <c r="BG79" s="28"/>
      <c r="BH79" s="215">
        <f>BH80</f>
        <v>6000</v>
      </c>
      <c r="BI79" s="218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44">
        <f>SUM(BU80)</f>
        <v>5500</v>
      </c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15">
        <f t="shared" si="5"/>
        <v>500</v>
      </c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5.5" customHeight="1">
      <c r="A80" s="245" t="s">
        <v>140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150" t="s">
        <v>14</v>
      </c>
      <c r="AK80" s="150"/>
      <c r="AL80" s="150"/>
      <c r="AM80" s="19"/>
      <c r="AN80" s="19"/>
      <c r="AO80" s="19"/>
      <c r="AP80" s="343" t="s">
        <v>279</v>
      </c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5"/>
      <c r="BB80" s="28"/>
      <c r="BC80" s="28"/>
      <c r="BD80" s="28"/>
      <c r="BE80" s="28"/>
      <c r="BF80" s="28"/>
      <c r="BG80" s="28"/>
      <c r="BH80" s="215">
        <v>6000</v>
      </c>
      <c r="BI80" s="218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15">
        <v>5500</v>
      </c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5">
        <f>BH80-BU80</f>
        <v>500</v>
      </c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18" customHeight="1">
      <c r="A81" s="392" t="s">
        <v>213</v>
      </c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86" t="s">
        <v>14</v>
      </c>
      <c r="AK81" s="386"/>
      <c r="AL81" s="386"/>
      <c r="AM81" s="62"/>
      <c r="AN81" s="62"/>
      <c r="AO81" s="62"/>
      <c r="AP81" s="386" t="s">
        <v>214</v>
      </c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63"/>
      <c r="BC81" s="63"/>
      <c r="BD81" s="63"/>
      <c r="BE81" s="63"/>
      <c r="BF81" s="63"/>
      <c r="BG81" s="63"/>
      <c r="BH81" s="383">
        <f>BH82</f>
        <v>240900</v>
      </c>
      <c r="BI81" s="383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260">
        <f>BU82</f>
        <v>157696</v>
      </c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0">
        <f>BH81-BU81</f>
        <v>83204</v>
      </c>
      <c r="CJ81" s="261"/>
      <c r="CK81" s="261"/>
      <c r="CL81" s="261"/>
      <c r="CM81" s="261"/>
      <c r="CN81" s="261"/>
      <c r="CO81" s="261"/>
      <c r="CP81" s="261"/>
      <c r="CQ81" s="261"/>
      <c r="CR81" s="261"/>
      <c r="CS81" s="261"/>
      <c r="CT81" s="262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4.75" customHeight="1">
      <c r="A82" s="353" t="s">
        <v>351</v>
      </c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268" t="s">
        <v>14</v>
      </c>
      <c r="AK82" s="268"/>
      <c r="AL82" s="268"/>
      <c r="AM82" s="268"/>
      <c r="AN82" s="268"/>
      <c r="AO82" s="268"/>
      <c r="AP82" s="150" t="s">
        <v>352</v>
      </c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28"/>
      <c r="BC82" s="28"/>
      <c r="BD82" s="28"/>
      <c r="BE82" s="28"/>
      <c r="BF82" s="28"/>
      <c r="BG82" s="28"/>
      <c r="BH82" s="215">
        <f>BH83</f>
        <v>240900</v>
      </c>
      <c r="BI82" s="218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15">
        <f>BU83</f>
        <v>157696</v>
      </c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5">
        <f aca="true" t="shared" si="6" ref="CI82:CI89">BH82-BU82</f>
        <v>83204</v>
      </c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9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5.5" customHeight="1">
      <c r="A83" s="336" t="s">
        <v>164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268" t="s">
        <v>14</v>
      </c>
      <c r="AK83" s="268"/>
      <c r="AL83" s="268"/>
      <c r="AM83" s="268"/>
      <c r="AN83" s="268"/>
      <c r="AO83" s="268"/>
      <c r="AP83" s="150" t="s">
        <v>391</v>
      </c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28"/>
      <c r="BC83" s="28"/>
      <c r="BD83" s="28"/>
      <c r="BE83" s="28"/>
      <c r="BF83" s="28"/>
      <c r="BG83" s="28"/>
      <c r="BH83" s="215">
        <f>BH84</f>
        <v>240900</v>
      </c>
      <c r="BI83" s="218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15">
        <f>BU84</f>
        <v>157696</v>
      </c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5">
        <f t="shared" si="6"/>
        <v>83204</v>
      </c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9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82.5" customHeight="1">
      <c r="A84" s="336" t="s">
        <v>324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268" t="s">
        <v>14</v>
      </c>
      <c r="AK84" s="268"/>
      <c r="AL84" s="268"/>
      <c r="AM84" s="268"/>
      <c r="AN84" s="268"/>
      <c r="AO84" s="268"/>
      <c r="AP84" s="150" t="s">
        <v>392</v>
      </c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28"/>
      <c r="BC84" s="28"/>
      <c r="BD84" s="28"/>
      <c r="BE84" s="28"/>
      <c r="BF84" s="28"/>
      <c r="BG84" s="28"/>
      <c r="BH84" s="215">
        <f>BH86</f>
        <v>240900</v>
      </c>
      <c r="BI84" s="218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15">
        <f>BU86</f>
        <v>157696</v>
      </c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5">
        <f t="shared" si="6"/>
        <v>83204</v>
      </c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72.75" customHeight="1">
      <c r="A85" s="242" t="s">
        <v>325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68" t="s">
        <v>14</v>
      </c>
      <c r="AK85" s="268"/>
      <c r="AL85" s="268"/>
      <c r="AM85" s="268"/>
      <c r="AN85" s="268"/>
      <c r="AO85" s="268"/>
      <c r="AP85" s="150" t="s">
        <v>397</v>
      </c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28"/>
      <c r="BC85" s="28"/>
      <c r="BD85" s="28"/>
      <c r="BE85" s="28"/>
      <c r="BF85" s="28"/>
      <c r="BG85" s="28"/>
      <c r="BH85" s="83"/>
      <c r="BI85" s="215">
        <v>492800</v>
      </c>
      <c r="BJ85" s="218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63">
        <f>BU86</f>
        <v>157696</v>
      </c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15">
        <f>BI85-BU85</f>
        <v>335104</v>
      </c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7.75" customHeight="1">
      <c r="A86" s="245" t="s">
        <v>124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68" t="s">
        <v>14</v>
      </c>
      <c r="AK86" s="268"/>
      <c r="AL86" s="268"/>
      <c r="AM86" s="268"/>
      <c r="AN86" s="268"/>
      <c r="AO86" s="268"/>
      <c r="AP86" s="150" t="s">
        <v>393</v>
      </c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37"/>
      <c r="BC86" s="37"/>
      <c r="BD86" s="37"/>
      <c r="BE86" s="37"/>
      <c r="BF86" s="37"/>
      <c r="BG86" s="37"/>
      <c r="BH86" s="215">
        <f>BH87</f>
        <v>240900</v>
      </c>
      <c r="BI86" s="21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263">
        <f>BU87</f>
        <v>157696</v>
      </c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15">
        <f t="shared" si="6"/>
        <v>83204</v>
      </c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18" customHeight="1">
      <c r="A87" s="245" t="s">
        <v>144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150" t="s">
        <v>14</v>
      </c>
      <c r="AK87" s="150"/>
      <c r="AL87" s="150"/>
      <c r="AM87" s="150"/>
      <c r="AN87" s="150"/>
      <c r="AO87" s="150"/>
      <c r="AP87" s="150" t="s">
        <v>394</v>
      </c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28"/>
      <c r="BC87" s="28"/>
      <c r="BD87" s="28"/>
      <c r="BE87" s="28"/>
      <c r="BF87" s="28"/>
      <c r="BG87" s="28"/>
      <c r="BH87" s="215">
        <f>BH88</f>
        <v>240900</v>
      </c>
      <c r="BI87" s="218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15">
        <f>BU88</f>
        <v>157696</v>
      </c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5">
        <f t="shared" si="6"/>
        <v>83204</v>
      </c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9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7" customHeight="1">
      <c r="A88" s="242" t="s">
        <v>326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150" t="s">
        <v>14</v>
      </c>
      <c r="AK88" s="150"/>
      <c r="AL88" s="150"/>
      <c r="AM88" s="150"/>
      <c r="AN88" s="150"/>
      <c r="AO88" s="150"/>
      <c r="AP88" s="150" t="s">
        <v>395</v>
      </c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28"/>
      <c r="BC88" s="28"/>
      <c r="BD88" s="28"/>
      <c r="BE88" s="28"/>
      <c r="BF88" s="28"/>
      <c r="BG88" s="28"/>
      <c r="BH88" s="244">
        <f>SUM(BH89)</f>
        <v>240900</v>
      </c>
      <c r="BI88" s="244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44">
        <f>SUM(BU89)</f>
        <v>157696</v>
      </c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15">
        <f t="shared" si="6"/>
        <v>83204</v>
      </c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9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36.75" customHeight="1">
      <c r="A89" s="242" t="s">
        <v>327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150" t="s">
        <v>14</v>
      </c>
      <c r="AK89" s="150"/>
      <c r="AL89" s="150"/>
      <c r="AM89" s="19"/>
      <c r="AN89" s="19"/>
      <c r="AO89" s="19"/>
      <c r="AP89" s="150" t="s">
        <v>396</v>
      </c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28"/>
      <c r="BC89" s="28"/>
      <c r="BD89" s="28"/>
      <c r="BE89" s="28"/>
      <c r="BF89" s="28"/>
      <c r="BG89" s="28"/>
      <c r="BH89" s="244">
        <v>240900</v>
      </c>
      <c r="BI89" s="244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15">
        <v>157696</v>
      </c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5">
        <f t="shared" si="6"/>
        <v>83204</v>
      </c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98" s="44" customFormat="1" ht="24" customHeight="1">
      <c r="A90" s="384" t="s">
        <v>156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43" t="s">
        <v>14</v>
      </c>
      <c r="AK90" s="143"/>
      <c r="AL90" s="143"/>
      <c r="AM90" s="17"/>
      <c r="AN90" s="17"/>
      <c r="AO90" s="17"/>
      <c r="AP90" s="144" t="s">
        <v>157</v>
      </c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6"/>
      <c r="BB90" s="43"/>
      <c r="BC90" s="43"/>
      <c r="BD90" s="43"/>
      <c r="BE90" s="43"/>
      <c r="BF90" s="43"/>
      <c r="BG90" s="43"/>
      <c r="BH90" s="140">
        <f>BH91+BH108</f>
        <v>6299963</v>
      </c>
      <c r="BI90" s="142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40">
        <f>BU91+BU108</f>
        <v>6068481.289999999</v>
      </c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208">
        <f t="shared" si="5"/>
        <v>231481.7100000009</v>
      </c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10"/>
    </row>
    <row r="91" spans="1:188" s="47" customFormat="1" ht="18" customHeight="1">
      <c r="A91" s="266" t="s">
        <v>158</v>
      </c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34" t="s">
        <v>14</v>
      </c>
      <c r="AK91" s="234"/>
      <c r="AL91" s="234"/>
      <c r="AM91" s="53"/>
      <c r="AN91" s="53"/>
      <c r="AO91" s="53"/>
      <c r="AP91" s="234" t="s">
        <v>159</v>
      </c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51"/>
      <c r="BC91" s="51"/>
      <c r="BD91" s="51"/>
      <c r="BE91" s="51"/>
      <c r="BF91" s="51"/>
      <c r="BG91" s="51"/>
      <c r="BH91" s="269">
        <f>BH92+BH101</f>
        <v>2071969</v>
      </c>
      <c r="BI91" s="270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269">
        <f>BU92+BU101</f>
        <v>2038378.5999999999</v>
      </c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  <c r="CF91" s="300"/>
      <c r="CG91" s="300"/>
      <c r="CH91" s="300"/>
      <c r="CI91" s="293">
        <f t="shared" si="5"/>
        <v>33590.40000000014</v>
      </c>
      <c r="CJ91" s="294"/>
      <c r="CK91" s="294"/>
      <c r="CL91" s="294"/>
      <c r="CM91" s="294"/>
      <c r="CN91" s="294"/>
      <c r="CO91" s="294"/>
      <c r="CP91" s="294"/>
      <c r="CQ91" s="294"/>
      <c r="CR91" s="294"/>
      <c r="CS91" s="294"/>
      <c r="CT91" s="295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</row>
    <row r="92" spans="1:188" s="24" customFormat="1" ht="27.75" customHeight="1">
      <c r="A92" s="264" t="s">
        <v>160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35" t="s">
        <v>14</v>
      </c>
      <c r="AK92" s="235"/>
      <c r="AL92" s="235"/>
      <c r="AM92" s="39"/>
      <c r="AN92" s="39"/>
      <c r="AO92" s="39"/>
      <c r="AP92" s="235" t="s">
        <v>161</v>
      </c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35"/>
      <c r="BC92" s="35"/>
      <c r="BD92" s="35"/>
      <c r="BE92" s="35"/>
      <c r="BF92" s="35"/>
      <c r="BG92" s="35"/>
      <c r="BH92" s="208">
        <f>BH93</f>
        <v>76600</v>
      </c>
      <c r="BI92" s="25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6"/>
      <c r="BU92" s="208">
        <f>BU93</f>
        <v>55444.21</v>
      </c>
      <c r="BV92" s="377"/>
      <c r="BW92" s="377"/>
      <c r="BX92" s="377"/>
      <c r="BY92" s="377"/>
      <c r="BZ92" s="377"/>
      <c r="CA92" s="377"/>
      <c r="CB92" s="377"/>
      <c r="CC92" s="377"/>
      <c r="CD92" s="377"/>
      <c r="CE92" s="377"/>
      <c r="CF92" s="377"/>
      <c r="CG92" s="377"/>
      <c r="CH92" s="377"/>
      <c r="CI92" s="208">
        <f t="shared" si="5"/>
        <v>21155.79</v>
      </c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10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5.5" customHeight="1">
      <c r="A93" s="245" t="s">
        <v>162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150" t="s">
        <v>14</v>
      </c>
      <c r="AK93" s="150"/>
      <c r="AL93" s="150"/>
      <c r="AM93" s="39"/>
      <c r="AN93" s="39"/>
      <c r="AO93" s="39"/>
      <c r="AP93" s="150" t="s">
        <v>163</v>
      </c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35"/>
      <c r="BC93" s="35"/>
      <c r="BD93" s="35"/>
      <c r="BE93" s="35"/>
      <c r="BF93" s="35"/>
      <c r="BG93" s="35"/>
      <c r="BH93" s="215">
        <f>BH94</f>
        <v>76600</v>
      </c>
      <c r="BI93" s="218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41"/>
      <c r="BU93" s="215">
        <f>BU94</f>
        <v>55444.21</v>
      </c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15">
        <f t="shared" si="5"/>
        <v>21155.79</v>
      </c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9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7" customHeight="1">
      <c r="A94" s="245" t="s">
        <v>124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150" t="s">
        <v>14</v>
      </c>
      <c r="AK94" s="150"/>
      <c r="AL94" s="150"/>
      <c r="AM94" s="39"/>
      <c r="AN94" s="39"/>
      <c r="AO94" s="39"/>
      <c r="AP94" s="150" t="s">
        <v>280</v>
      </c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35"/>
      <c r="BC94" s="35"/>
      <c r="BD94" s="35"/>
      <c r="BE94" s="35"/>
      <c r="BF94" s="35"/>
      <c r="BG94" s="35"/>
      <c r="BH94" s="215">
        <f>BH95</f>
        <v>76600</v>
      </c>
      <c r="BI94" s="218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41"/>
      <c r="BU94" s="215">
        <f>BU95</f>
        <v>55444.21</v>
      </c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15">
        <f t="shared" si="5"/>
        <v>21155.79</v>
      </c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9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18" customHeight="1">
      <c r="A95" s="232" t="s">
        <v>144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150" t="s">
        <v>14</v>
      </c>
      <c r="AK95" s="150"/>
      <c r="AL95" s="150"/>
      <c r="AM95" s="39"/>
      <c r="AN95" s="39"/>
      <c r="AO95" s="39"/>
      <c r="AP95" s="150" t="s">
        <v>281</v>
      </c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35"/>
      <c r="BC95" s="35"/>
      <c r="BD95" s="35"/>
      <c r="BE95" s="35"/>
      <c r="BF95" s="35"/>
      <c r="BG95" s="35"/>
      <c r="BH95" s="215">
        <f>BH96+BH100</f>
        <v>76600</v>
      </c>
      <c r="BI95" s="218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41"/>
      <c r="BU95" s="215">
        <f>BU96+BU100</f>
        <v>55444.21</v>
      </c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15">
        <f t="shared" si="5"/>
        <v>21155.79</v>
      </c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9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18" customHeight="1">
      <c r="A96" s="225" t="s">
        <v>215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150" t="s">
        <v>14</v>
      </c>
      <c r="AK96" s="150"/>
      <c r="AL96" s="150"/>
      <c r="AM96" s="30"/>
      <c r="AN96" s="30"/>
      <c r="AO96" s="30"/>
      <c r="AP96" s="150" t="s">
        <v>282</v>
      </c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31"/>
      <c r="BC96" s="31"/>
      <c r="BD96" s="31"/>
      <c r="BE96" s="31"/>
      <c r="BF96" s="31"/>
      <c r="BG96" s="31"/>
      <c r="BH96" s="215">
        <f>BI97+BH98+BH99</f>
        <v>73200</v>
      </c>
      <c r="BI96" s="218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15">
        <f>BU98+BU99+BU97</f>
        <v>52720.21</v>
      </c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5">
        <f t="shared" si="5"/>
        <v>20479.79</v>
      </c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9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18" customHeight="1">
      <c r="A97" s="86"/>
      <c r="B97" s="87"/>
      <c r="C97" s="87"/>
      <c r="D97" s="87"/>
      <c r="E97" s="213" t="s">
        <v>496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4"/>
      <c r="AJ97" s="150" t="s">
        <v>14</v>
      </c>
      <c r="AK97" s="150"/>
      <c r="AL97" s="150"/>
      <c r="AM97" s="30"/>
      <c r="AN97" s="30"/>
      <c r="AO97" s="30"/>
      <c r="AP97" s="150" t="s">
        <v>497</v>
      </c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31"/>
      <c r="BC97" s="31"/>
      <c r="BD97" s="31"/>
      <c r="BE97" s="31"/>
      <c r="BF97" s="31"/>
      <c r="BG97" s="31"/>
      <c r="BH97" s="119"/>
      <c r="BI97" s="120">
        <v>21000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15">
        <v>14041.11</v>
      </c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217"/>
      <c r="CI97" s="215">
        <f>BI97-BU97</f>
        <v>6958.889999999999</v>
      </c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9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7" customHeight="1">
      <c r="A98" s="279" t="s">
        <v>283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150" t="s">
        <v>14</v>
      </c>
      <c r="AK98" s="150"/>
      <c r="AL98" s="150"/>
      <c r="AM98" s="30"/>
      <c r="AN98" s="30"/>
      <c r="AO98" s="30"/>
      <c r="AP98" s="150" t="s">
        <v>284</v>
      </c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31"/>
      <c r="BC98" s="31"/>
      <c r="BD98" s="31"/>
      <c r="BE98" s="31"/>
      <c r="BF98" s="31"/>
      <c r="BG98" s="31"/>
      <c r="BH98" s="215">
        <v>48200</v>
      </c>
      <c r="BI98" s="218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15">
        <v>34782</v>
      </c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5">
        <f t="shared" si="5"/>
        <v>13418</v>
      </c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9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225" t="s">
        <v>130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150" t="s">
        <v>14</v>
      </c>
      <c r="AK99" s="150"/>
      <c r="AL99" s="150"/>
      <c r="AM99" s="30"/>
      <c r="AN99" s="30"/>
      <c r="AO99" s="30"/>
      <c r="AP99" s="150" t="s">
        <v>285</v>
      </c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31"/>
      <c r="BC99" s="31"/>
      <c r="BD99" s="31"/>
      <c r="BE99" s="31"/>
      <c r="BF99" s="31"/>
      <c r="BG99" s="31"/>
      <c r="BH99" s="215">
        <v>4000</v>
      </c>
      <c r="BI99" s="218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15">
        <v>3897.1</v>
      </c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5">
        <f t="shared" si="5"/>
        <v>102.90000000000009</v>
      </c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9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245" t="s">
        <v>143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150" t="s">
        <v>14</v>
      </c>
      <c r="AK100" s="150"/>
      <c r="AL100" s="150"/>
      <c r="AM100" s="30"/>
      <c r="AN100" s="30"/>
      <c r="AO100" s="30"/>
      <c r="AP100" s="150" t="s">
        <v>286</v>
      </c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31"/>
      <c r="BC100" s="31"/>
      <c r="BD100" s="31"/>
      <c r="BE100" s="31"/>
      <c r="BF100" s="31"/>
      <c r="BG100" s="31"/>
      <c r="BH100" s="215">
        <v>3400</v>
      </c>
      <c r="BI100" s="218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15">
        <v>2724</v>
      </c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5">
        <f t="shared" si="5"/>
        <v>676</v>
      </c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9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4" customHeight="1">
      <c r="A101" s="264" t="s">
        <v>315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35" t="s">
        <v>14</v>
      </c>
      <c r="AK101" s="235"/>
      <c r="AL101" s="235"/>
      <c r="AM101" s="235"/>
      <c r="AN101" s="235"/>
      <c r="AO101" s="235"/>
      <c r="AP101" s="235" t="s">
        <v>287</v>
      </c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31"/>
      <c r="BC101" s="31"/>
      <c r="BD101" s="31"/>
      <c r="BE101" s="31"/>
      <c r="BF101" s="31"/>
      <c r="BG101" s="31"/>
      <c r="BH101" s="208">
        <f>BH102</f>
        <v>1995369</v>
      </c>
      <c r="BI101" s="253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208">
        <f>BU102</f>
        <v>1982934.39</v>
      </c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8">
        <f t="shared" si="5"/>
        <v>12434.610000000102</v>
      </c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10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81" customHeight="1">
      <c r="A102" s="227" t="s">
        <v>398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361" t="s">
        <v>14</v>
      </c>
      <c r="AK102" s="361"/>
      <c r="AL102" s="361"/>
      <c r="AM102" s="361"/>
      <c r="AN102" s="361"/>
      <c r="AO102" s="361"/>
      <c r="AP102" s="236" t="s">
        <v>288</v>
      </c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89"/>
      <c r="BC102" s="89"/>
      <c r="BD102" s="89"/>
      <c r="BE102" s="89"/>
      <c r="BF102" s="89"/>
      <c r="BG102" s="89"/>
      <c r="BH102" s="250">
        <f>BH103</f>
        <v>1995369</v>
      </c>
      <c r="BI102" s="256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250">
        <f>BU103</f>
        <v>1982934.39</v>
      </c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0">
        <f t="shared" si="5"/>
        <v>12434.610000000102</v>
      </c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2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33.75" customHeight="1">
      <c r="A103" s="356" t="s">
        <v>124</v>
      </c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268" t="s">
        <v>14</v>
      </c>
      <c r="AK103" s="268"/>
      <c r="AL103" s="268"/>
      <c r="AM103" s="268"/>
      <c r="AN103" s="268"/>
      <c r="AO103" s="268"/>
      <c r="AP103" s="150" t="s">
        <v>289</v>
      </c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37"/>
      <c r="BC103" s="37"/>
      <c r="BD103" s="37"/>
      <c r="BE103" s="37"/>
      <c r="BF103" s="37"/>
      <c r="BG103" s="37"/>
      <c r="BH103" s="215">
        <f>BH104</f>
        <v>1995369</v>
      </c>
      <c r="BI103" s="218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44">
        <f>BU104</f>
        <v>1982934.39</v>
      </c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15">
        <f t="shared" si="5"/>
        <v>12434.610000000102</v>
      </c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9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18" customHeight="1">
      <c r="A104" s="245" t="s">
        <v>144</v>
      </c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150" t="s">
        <v>14</v>
      </c>
      <c r="AK104" s="150"/>
      <c r="AL104" s="150"/>
      <c r="AM104" s="150"/>
      <c r="AN104" s="150"/>
      <c r="AO104" s="150"/>
      <c r="AP104" s="150" t="s">
        <v>290</v>
      </c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28"/>
      <c r="BC104" s="28"/>
      <c r="BD104" s="28"/>
      <c r="BE104" s="28"/>
      <c r="BF104" s="28"/>
      <c r="BG104" s="28"/>
      <c r="BH104" s="215">
        <f>BH105</f>
        <v>1995369</v>
      </c>
      <c r="BI104" s="218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15">
        <f>BU105</f>
        <v>1982934.39</v>
      </c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5">
        <f t="shared" si="5"/>
        <v>12434.610000000102</v>
      </c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18" customHeight="1">
      <c r="A105" s="225" t="s">
        <v>215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150" t="s">
        <v>14</v>
      </c>
      <c r="AK105" s="150"/>
      <c r="AL105" s="150"/>
      <c r="AM105" s="150"/>
      <c r="AN105" s="150"/>
      <c r="AO105" s="150"/>
      <c r="AP105" s="150" t="s">
        <v>291</v>
      </c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28"/>
      <c r="BC105" s="28"/>
      <c r="BD105" s="28"/>
      <c r="BE105" s="28"/>
      <c r="BF105" s="28"/>
      <c r="BG105" s="28"/>
      <c r="BH105" s="244">
        <f>SUM(BH106+BI107)</f>
        <v>1995369</v>
      </c>
      <c r="BI105" s="244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44">
        <f>SUM(BU106+BU107)</f>
        <v>1982934.39</v>
      </c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15">
        <f t="shared" si="5"/>
        <v>12434.610000000102</v>
      </c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9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7.75" customHeight="1">
      <c r="A106" s="279" t="s">
        <v>283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150" t="s">
        <v>14</v>
      </c>
      <c r="AK106" s="150"/>
      <c r="AL106" s="150"/>
      <c r="AM106" s="19"/>
      <c r="AN106" s="19"/>
      <c r="AO106" s="19"/>
      <c r="AP106" s="150" t="s">
        <v>292</v>
      </c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28"/>
      <c r="BC106" s="28"/>
      <c r="BD106" s="28"/>
      <c r="BE106" s="28"/>
      <c r="BF106" s="28"/>
      <c r="BG106" s="28"/>
      <c r="BH106" s="244">
        <v>1970369</v>
      </c>
      <c r="BI106" s="244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15">
        <v>1958725.39</v>
      </c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5">
        <f aca="true" t="shared" si="7" ref="CI106:CI122">BH106-BU106</f>
        <v>11643.610000000102</v>
      </c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9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7.75" customHeight="1">
      <c r="A107" s="103"/>
      <c r="B107" s="104"/>
      <c r="C107" s="104"/>
      <c r="D107" s="104"/>
      <c r="E107" s="211" t="s">
        <v>130</v>
      </c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2"/>
      <c r="AJ107" s="358" t="s">
        <v>14</v>
      </c>
      <c r="AK107" s="359"/>
      <c r="AL107" s="360"/>
      <c r="AM107" s="19"/>
      <c r="AN107" s="19"/>
      <c r="AO107" s="19"/>
      <c r="AP107" s="150" t="s">
        <v>476</v>
      </c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28"/>
      <c r="BC107" s="28"/>
      <c r="BD107" s="28"/>
      <c r="BE107" s="28"/>
      <c r="BF107" s="28"/>
      <c r="BG107" s="28"/>
      <c r="BH107" s="117"/>
      <c r="BI107" s="118">
        <v>25000</v>
      </c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15">
        <v>24209</v>
      </c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217"/>
      <c r="CI107" s="215">
        <f>BI107-BU107</f>
        <v>791</v>
      </c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9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47" customFormat="1" ht="18" customHeight="1">
      <c r="A108" s="266" t="s">
        <v>165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34" t="s">
        <v>14</v>
      </c>
      <c r="AK108" s="234"/>
      <c r="AL108" s="234"/>
      <c r="AM108" s="53"/>
      <c r="AN108" s="53"/>
      <c r="AO108" s="53"/>
      <c r="AP108" s="234" t="s">
        <v>166</v>
      </c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51"/>
      <c r="BC108" s="51"/>
      <c r="BD108" s="51"/>
      <c r="BE108" s="51"/>
      <c r="BF108" s="51"/>
      <c r="BG108" s="51"/>
      <c r="BH108" s="269">
        <f>BH109+BH115+BI141</f>
        <v>4227994</v>
      </c>
      <c r="BI108" s="270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269">
        <f>BU109+BU115+BU141</f>
        <v>4030102.6899999995</v>
      </c>
      <c r="BV108" s="300"/>
      <c r="BW108" s="300"/>
      <c r="BX108" s="300"/>
      <c r="BY108" s="300"/>
      <c r="BZ108" s="300"/>
      <c r="CA108" s="300"/>
      <c r="CB108" s="300"/>
      <c r="CC108" s="300"/>
      <c r="CD108" s="300"/>
      <c r="CE108" s="300"/>
      <c r="CF108" s="300"/>
      <c r="CG108" s="300"/>
      <c r="CH108" s="300"/>
      <c r="CI108" s="293">
        <f t="shared" si="7"/>
        <v>197891.31000000052</v>
      </c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5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</row>
    <row r="109" spans="1:188" s="24" customFormat="1" ht="26.25" customHeight="1">
      <c r="A109" s="264" t="s">
        <v>293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362" t="s">
        <v>14</v>
      </c>
      <c r="AK109" s="362"/>
      <c r="AL109" s="362"/>
      <c r="AM109" s="76"/>
      <c r="AN109" s="76"/>
      <c r="AO109" s="76"/>
      <c r="AP109" s="235" t="s">
        <v>294</v>
      </c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31"/>
      <c r="BC109" s="31"/>
      <c r="BD109" s="31"/>
      <c r="BE109" s="31"/>
      <c r="BF109" s="31"/>
      <c r="BG109" s="31"/>
      <c r="BH109" s="208">
        <f>BH110</f>
        <v>2044194</v>
      </c>
      <c r="BI109" s="25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208">
        <f>BU110</f>
        <v>2041189.92</v>
      </c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8">
        <f t="shared" si="7"/>
        <v>3004.0800000000745</v>
      </c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10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60.75" customHeight="1">
      <c r="A110" s="227" t="s">
        <v>295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9"/>
      <c r="AJ110" s="236" t="s">
        <v>14</v>
      </c>
      <c r="AK110" s="236"/>
      <c r="AL110" s="236"/>
      <c r="AM110" s="91"/>
      <c r="AN110" s="91"/>
      <c r="AO110" s="91"/>
      <c r="AP110" s="236" t="s">
        <v>296</v>
      </c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89"/>
      <c r="BC110" s="89"/>
      <c r="BD110" s="89"/>
      <c r="BE110" s="89"/>
      <c r="BF110" s="89"/>
      <c r="BG110" s="89"/>
      <c r="BH110" s="250">
        <f>BH112</f>
        <v>2044194</v>
      </c>
      <c r="BI110" s="256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250">
        <f>BU112</f>
        <v>2041189.92</v>
      </c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0">
        <f t="shared" si="7"/>
        <v>3004.0800000000745</v>
      </c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6.25" customHeight="1">
      <c r="A111" s="245" t="s">
        <v>297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150" t="s">
        <v>14</v>
      </c>
      <c r="AK111" s="150"/>
      <c r="AL111" s="150"/>
      <c r="AM111" s="19"/>
      <c r="AN111" s="19"/>
      <c r="AO111" s="19"/>
      <c r="AP111" s="150" t="s">
        <v>298</v>
      </c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28"/>
      <c r="BC111" s="28"/>
      <c r="BD111" s="28"/>
      <c r="BE111" s="28"/>
      <c r="BF111" s="28"/>
      <c r="BG111" s="28"/>
      <c r="BH111" s="215">
        <f>BH112</f>
        <v>2044194</v>
      </c>
      <c r="BI111" s="218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15">
        <f>BU112</f>
        <v>2041189.92</v>
      </c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5">
        <f t="shared" si="7"/>
        <v>3004.0800000000745</v>
      </c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9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232" t="s">
        <v>144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150" t="s">
        <v>14</v>
      </c>
      <c r="AK112" s="150"/>
      <c r="AL112" s="150"/>
      <c r="AM112" s="19"/>
      <c r="AN112" s="19"/>
      <c r="AO112" s="19"/>
      <c r="AP112" s="150" t="s">
        <v>299</v>
      </c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28"/>
      <c r="BC112" s="28"/>
      <c r="BD112" s="28"/>
      <c r="BE112" s="28"/>
      <c r="BF112" s="28"/>
      <c r="BG112" s="28"/>
      <c r="BH112" s="215">
        <f>BH113</f>
        <v>2044194</v>
      </c>
      <c r="BI112" s="218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15">
        <f>BU113</f>
        <v>2041189.92</v>
      </c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5">
        <f t="shared" si="7"/>
        <v>3004.0800000000745</v>
      </c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18" customHeight="1">
      <c r="A113" s="225" t="s">
        <v>215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150" t="s">
        <v>14</v>
      </c>
      <c r="AK113" s="150"/>
      <c r="AL113" s="150"/>
      <c r="AM113" s="19"/>
      <c r="AN113" s="19"/>
      <c r="AO113" s="19"/>
      <c r="AP113" s="150" t="s">
        <v>300</v>
      </c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28"/>
      <c r="BC113" s="28"/>
      <c r="BD113" s="28"/>
      <c r="BE113" s="28"/>
      <c r="BF113" s="28"/>
      <c r="BG113" s="28"/>
      <c r="BH113" s="215">
        <f>BH114</f>
        <v>2044194</v>
      </c>
      <c r="BI113" s="218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15">
        <f>BU114</f>
        <v>2041189.92</v>
      </c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5">
        <f t="shared" si="7"/>
        <v>3004.0800000000745</v>
      </c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9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6.25" customHeight="1">
      <c r="A114" s="279" t="s">
        <v>283</v>
      </c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150" t="s">
        <v>14</v>
      </c>
      <c r="AK114" s="150"/>
      <c r="AL114" s="150"/>
      <c r="AM114" s="19"/>
      <c r="AN114" s="19"/>
      <c r="AO114" s="19"/>
      <c r="AP114" s="150" t="s">
        <v>301</v>
      </c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28"/>
      <c r="BC114" s="28"/>
      <c r="BD114" s="28"/>
      <c r="BE114" s="28"/>
      <c r="BF114" s="28"/>
      <c r="BG114" s="28"/>
      <c r="BH114" s="215">
        <v>2044194</v>
      </c>
      <c r="BI114" s="218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15">
        <v>2041189.92</v>
      </c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5">
        <f t="shared" si="7"/>
        <v>3004.0800000000745</v>
      </c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34.5" customHeight="1">
      <c r="A115" s="230" t="s">
        <v>399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96" t="s">
        <v>14</v>
      </c>
      <c r="AK115" s="296"/>
      <c r="AL115" s="296"/>
      <c r="AM115" s="95"/>
      <c r="AN115" s="95"/>
      <c r="AO115" s="95"/>
      <c r="AP115" s="296" t="s">
        <v>400</v>
      </c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96"/>
      <c r="BC115" s="96"/>
      <c r="BD115" s="96"/>
      <c r="BE115" s="96"/>
      <c r="BF115" s="96"/>
      <c r="BG115" s="96"/>
      <c r="BH115" s="250">
        <f>BH116+BH122+BH127+BI132</f>
        <v>1578800</v>
      </c>
      <c r="BI115" s="256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250">
        <f>BU116+BU122+BU127+BU132</f>
        <v>1404162.3199999998</v>
      </c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372">
        <f t="shared" si="7"/>
        <v>174637.68000000017</v>
      </c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4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2.5" customHeight="1">
      <c r="A116" s="363" t="s">
        <v>401</v>
      </c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  <c r="AH116" s="364"/>
      <c r="AI116" s="365"/>
      <c r="AJ116" s="150" t="s">
        <v>14</v>
      </c>
      <c r="AK116" s="150"/>
      <c r="AL116" s="150"/>
      <c r="AM116" s="94"/>
      <c r="AN116" s="94"/>
      <c r="AO116" s="94"/>
      <c r="AP116" s="366" t="s">
        <v>402</v>
      </c>
      <c r="AQ116" s="366"/>
      <c r="AR116" s="366"/>
      <c r="AS116" s="366"/>
      <c r="AT116" s="366"/>
      <c r="AU116" s="366"/>
      <c r="AV116" s="366"/>
      <c r="AW116" s="366"/>
      <c r="AX116" s="366"/>
      <c r="AY116" s="366"/>
      <c r="AZ116" s="366"/>
      <c r="BA116" s="366"/>
      <c r="BB116" s="111"/>
      <c r="BC116" s="111"/>
      <c r="BD116" s="111"/>
      <c r="BE116" s="111"/>
      <c r="BF116" s="111"/>
      <c r="BG116" s="111"/>
      <c r="BH116" s="208">
        <f>BH117</f>
        <v>1317400</v>
      </c>
      <c r="BI116" s="253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208">
        <f>BU117</f>
        <v>1182465.67</v>
      </c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378">
        <f t="shared" si="7"/>
        <v>134934.33000000007</v>
      </c>
      <c r="CJ116" s="379"/>
      <c r="CK116" s="379"/>
      <c r="CL116" s="379"/>
      <c r="CM116" s="379"/>
      <c r="CN116" s="379"/>
      <c r="CO116" s="379"/>
      <c r="CP116" s="379"/>
      <c r="CQ116" s="379"/>
      <c r="CR116" s="379"/>
      <c r="CS116" s="379"/>
      <c r="CT116" s="380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7" customHeight="1">
      <c r="A117" s="245" t="s">
        <v>124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150" t="s">
        <v>14</v>
      </c>
      <c r="AK117" s="150"/>
      <c r="AL117" s="150"/>
      <c r="AM117" s="19"/>
      <c r="AN117" s="19"/>
      <c r="AO117" s="19"/>
      <c r="AP117" s="150" t="s">
        <v>403</v>
      </c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28"/>
      <c r="BC117" s="28"/>
      <c r="BD117" s="28"/>
      <c r="BE117" s="28"/>
      <c r="BF117" s="28"/>
      <c r="BG117" s="28"/>
      <c r="BH117" s="215">
        <f>BH118</f>
        <v>1317400</v>
      </c>
      <c r="BI117" s="218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15">
        <f>BU118</f>
        <v>1182465.67</v>
      </c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5">
        <f t="shared" si="7"/>
        <v>134934.33000000007</v>
      </c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9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232" t="s">
        <v>144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150" t="s">
        <v>14</v>
      </c>
      <c r="AK118" s="150"/>
      <c r="AL118" s="150"/>
      <c r="AM118" s="19"/>
      <c r="AN118" s="19"/>
      <c r="AO118" s="19"/>
      <c r="AP118" s="150" t="s">
        <v>404</v>
      </c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28"/>
      <c r="BC118" s="28"/>
      <c r="BD118" s="28"/>
      <c r="BE118" s="28"/>
      <c r="BF118" s="28"/>
      <c r="BG118" s="28"/>
      <c r="BH118" s="215">
        <f>BH119</f>
        <v>1317400</v>
      </c>
      <c r="BI118" s="218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15">
        <f>BU119</f>
        <v>1182465.67</v>
      </c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5">
        <f t="shared" si="7"/>
        <v>134934.33000000007</v>
      </c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9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225" t="s">
        <v>215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150" t="s">
        <v>14</v>
      </c>
      <c r="AK119" s="150"/>
      <c r="AL119" s="150"/>
      <c r="AM119" s="19"/>
      <c r="AN119" s="19"/>
      <c r="AO119" s="19"/>
      <c r="AP119" s="150" t="s">
        <v>405</v>
      </c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28"/>
      <c r="BC119" s="28"/>
      <c r="BD119" s="28"/>
      <c r="BE119" s="28"/>
      <c r="BF119" s="28"/>
      <c r="BG119" s="28"/>
      <c r="BH119" s="215">
        <f>BH121+BH120</f>
        <v>1317400</v>
      </c>
      <c r="BI119" s="218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15">
        <f>BU121+BU120</f>
        <v>1182465.67</v>
      </c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5">
        <f t="shared" si="7"/>
        <v>134934.33000000007</v>
      </c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4" customHeight="1">
      <c r="A120" s="279" t="s">
        <v>137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150" t="s">
        <v>14</v>
      </c>
      <c r="AK120" s="150"/>
      <c r="AL120" s="150"/>
      <c r="AM120" s="19"/>
      <c r="AN120" s="19"/>
      <c r="AO120" s="19"/>
      <c r="AP120" s="150" t="s">
        <v>406</v>
      </c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28"/>
      <c r="BC120" s="28"/>
      <c r="BD120" s="28"/>
      <c r="BE120" s="28"/>
      <c r="BF120" s="28"/>
      <c r="BG120" s="28"/>
      <c r="BH120" s="215">
        <v>1182300</v>
      </c>
      <c r="BI120" s="218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15">
        <v>1061287.67</v>
      </c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5">
        <f t="shared" si="7"/>
        <v>121012.33000000007</v>
      </c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30" customHeight="1">
      <c r="A121" s="279" t="s">
        <v>302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2"/>
      <c r="AJ121" s="150" t="s">
        <v>14</v>
      </c>
      <c r="AK121" s="150"/>
      <c r="AL121" s="150"/>
      <c r="AM121" s="19"/>
      <c r="AN121" s="19"/>
      <c r="AO121" s="19"/>
      <c r="AP121" s="150" t="s">
        <v>407</v>
      </c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28"/>
      <c r="BC121" s="28"/>
      <c r="BD121" s="28"/>
      <c r="BE121" s="28"/>
      <c r="BF121" s="28"/>
      <c r="BG121" s="28"/>
      <c r="BH121" s="215">
        <v>135100</v>
      </c>
      <c r="BI121" s="218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15">
        <v>121178</v>
      </c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5">
        <f t="shared" si="7"/>
        <v>13922</v>
      </c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9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0.25" customHeight="1">
      <c r="A122" s="264" t="s">
        <v>408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366" t="s">
        <v>14</v>
      </c>
      <c r="AK122" s="366"/>
      <c r="AL122" s="366"/>
      <c r="AM122" s="30"/>
      <c r="AN122" s="30"/>
      <c r="AO122" s="30"/>
      <c r="AP122" s="366" t="s">
        <v>409</v>
      </c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1"/>
      <c r="BC122" s="31"/>
      <c r="BD122" s="31"/>
      <c r="BE122" s="31"/>
      <c r="BF122" s="31"/>
      <c r="BG122" s="31"/>
      <c r="BH122" s="208">
        <f>BH123</f>
        <v>25000</v>
      </c>
      <c r="BI122" s="25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208">
        <f>BU123</f>
        <v>24875</v>
      </c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8">
        <f t="shared" si="7"/>
        <v>125</v>
      </c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10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4.75" customHeight="1">
      <c r="A123" s="245" t="s">
        <v>124</v>
      </c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150" t="s">
        <v>14</v>
      </c>
      <c r="AK123" s="150"/>
      <c r="AL123" s="150"/>
      <c r="AM123" s="19"/>
      <c r="AN123" s="19"/>
      <c r="AO123" s="19"/>
      <c r="AP123" s="150" t="s">
        <v>413</v>
      </c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28"/>
      <c r="BC123" s="28"/>
      <c r="BD123" s="28"/>
      <c r="BE123" s="28"/>
      <c r="BF123" s="28"/>
      <c r="BG123" s="28"/>
      <c r="BH123" s="215">
        <f>BH124</f>
        <v>25000</v>
      </c>
      <c r="BI123" s="218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15">
        <f>BU124</f>
        <v>24875</v>
      </c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5">
        <f aca="true" t="shared" si="8" ref="CI123:CI129">BH123-BU123</f>
        <v>125</v>
      </c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32" t="s">
        <v>144</v>
      </c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150" t="s">
        <v>14</v>
      </c>
      <c r="AK124" s="150"/>
      <c r="AL124" s="150"/>
      <c r="AM124" s="19"/>
      <c r="AN124" s="19"/>
      <c r="AO124" s="19"/>
      <c r="AP124" s="150" t="s">
        <v>410</v>
      </c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28"/>
      <c r="BC124" s="28"/>
      <c r="BD124" s="28"/>
      <c r="BE124" s="28"/>
      <c r="BF124" s="28"/>
      <c r="BG124" s="28"/>
      <c r="BH124" s="215">
        <f>BH125</f>
        <v>25000</v>
      </c>
      <c r="BI124" s="218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15">
        <f>BU125</f>
        <v>24875</v>
      </c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5">
        <f t="shared" si="8"/>
        <v>125</v>
      </c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9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6.25" customHeight="1">
      <c r="A125" s="225" t="s">
        <v>215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150" t="s">
        <v>14</v>
      </c>
      <c r="AK125" s="150"/>
      <c r="AL125" s="150"/>
      <c r="AM125" s="19"/>
      <c r="AN125" s="19"/>
      <c r="AO125" s="19"/>
      <c r="AP125" s="150" t="s">
        <v>411</v>
      </c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28"/>
      <c r="BC125" s="28"/>
      <c r="BD125" s="28"/>
      <c r="BE125" s="28"/>
      <c r="BF125" s="28"/>
      <c r="BG125" s="28"/>
      <c r="BH125" s="215">
        <f>BH126</f>
        <v>25000</v>
      </c>
      <c r="BI125" s="218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15">
        <f>BU126</f>
        <v>24875</v>
      </c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5">
        <f t="shared" si="8"/>
        <v>125</v>
      </c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9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26.25" customHeight="1">
      <c r="A126" s="225" t="s">
        <v>130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150" t="s">
        <v>14</v>
      </c>
      <c r="AK126" s="150"/>
      <c r="AL126" s="150"/>
      <c r="AM126" s="150"/>
      <c r="AN126" s="150"/>
      <c r="AO126" s="150"/>
      <c r="AP126" s="150" t="s">
        <v>412</v>
      </c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28"/>
      <c r="BC126" s="28"/>
      <c r="BD126" s="28"/>
      <c r="BE126" s="28"/>
      <c r="BF126" s="28"/>
      <c r="BG126" s="28"/>
      <c r="BH126" s="215">
        <v>25000</v>
      </c>
      <c r="BI126" s="218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15">
        <v>24875</v>
      </c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5">
        <f t="shared" si="8"/>
        <v>125</v>
      </c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9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" customHeight="1">
      <c r="A127" s="283" t="s">
        <v>414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366" t="s">
        <v>14</v>
      </c>
      <c r="AK127" s="366"/>
      <c r="AL127" s="366"/>
      <c r="AM127" s="30"/>
      <c r="AN127" s="30"/>
      <c r="AO127" s="30"/>
      <c r="AP127" s="366" t="s">
        <v>416</v>
      </c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31"/>
      <c r="BC127" s="31"/>
      <c r="BD127" s="31"/>
      <c r="BE127" s="31"/>
      <c r="BF127" s="31"/>
      <c r="BG127" s="31"/>
      <c r="BH127" s="208">
        <f>BH128</f>
        <v>17600</v>
      </c>
      <c r="BI127" s="25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208">
        <f>BU128</f>
        <v>17503.21</v>
      </c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8">
        <f t="shared" si="8"/>
        <v>96.79000000000087</v>
      </c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10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2.5" customHeight="1">
      <c r="A128" s="245" t="s">
        <v>124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150" t="s">
        <v>14</v>
      </c>
      <c r="AK128" s="150"/>
      <c r="AL128" s="150"/>
      <c r="AM128" s="19"/>
      <c r="AN128" s="19"/>
      <c r="AO128" s="19"/>
      <c r="AP128" s="150" t="s">
        <v>419</v>
      </c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28"/>
      <c r="BC128" s="28"/>
      <c r="BD128" s="28"/>
      <c r="BE128" s="28"/>
      <c r="BF128" s="28"/>
      <c r="BG128" s="28"/>
      <c r="BH128" s="215">
        <f>BH129</f>
        <v>17600</v>
      </c>
      <c r="BI128" s="218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15">
        <f>BU129</f>
        <v>17503.21</v>
      </c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5">
        <f t="shared" si="8"/>
        <v>96.79000000000087</v>
      </c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9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18" customHeight="1">
      <c r="A129" s="225" t="s">
        <v>125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150" t="s">
        <v>14</v>
      </c>
      <c r="AK129" s="150"/>
      <c r="AL129" s="150"/>
      <c r="AM129" s="19"/>
      <c r="AN129" s="19"/>
      <c r="AO129" s="19"/>
      <c r="AP129" s="150" t="s">
        <v>418</v>
      </c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28"/>
      <c r="BC129" s="28"/>
      <c r="BD129" s="28"/>
      <c r="BE129" s="28"/>
      <c r="BF129" s="28"/>
      <c r="BG129" s="28"/>
      <c r="BH129" s="215">
        <f>BH130</f>
        <v>17600</v>
      </c>
      <c r="BI129" s="218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15">
        <f>BU130</f>
        <v>17503.21</v>
      </c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5">
        <f t="shared" si="8"/>
        <v>96.79000000000087</v>
      </c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9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225" t="s">
        <v>215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150" t="s">
        <v>14</v>
      </c>
      <c r="AK130" s="150"/>
      <c r="AL130" s="150"/>
      <c r="AM130" s="19"/>
      <c r="AN130" s="19"/>
      <c r="AO130" s="19"/>
      <c r="AP130" s="150" t="s">
        <v>417</v>
      </c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28"/>
      <c r="BC130" s="28"/>
      <c r="BD130" s="28"/>
      <c r="BE130" s="28"/>
      <c r="BF130" s="28"/>
      <c r="BG130" s="28"/>
      <c r="BH130" s="215">
        <f>BH131</f>
        <v>17600</v>
      </c>
      <c r="BI130" s="218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15">
        <f>BU131</f>
        <v>17503.21</v>
      </c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5">
        <f>BH130-BU130</f>
        <v>96.79000000000087</v>
      </c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9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8.5" customHeight="1">
      <c r="A131" s="225" t="s">
        <v>130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150" t="s">
        <v>14</v>
      </c>
      <c r="AK131" s="150"/>
      <c r="AL131" s="150"/>
      <c r="AM131" s="19"/>
      <c r="AN131" s="19"/>
      <c r="AO131" s="19"/>
      <c r="AP131" s="150" t="s">
        <v>415</v>
      </c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28"/>
      <c r="BC131" s="28"/>
      <c r="BD131" s="28"/>
      <c r="BE131" s="28"/>
      <c r="BF131" s="28"/>
      <c r="BG131" s="28"/>
      <c r="BH131" s="215">
        <v>17600</v>
      </c>
      <c r="BI131" s="218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15">
        <v>17503.21</v>
      </c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5">
        <f>BH131-BU131</f>
        <v>96.79000000000087</v>
      </c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9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36" customHeight="1">
      <c r="A132" s="86"/>
      <c r="B132" s="87"/>
      <c r="C132" s="87"/>
      <c r="D132" s="87"/>
      <c r="E132" s="284" t="s">
        <v>456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5"/>
      <c r="AJ132" s="220" t="s">
        <v>14</v>
      </c>
      <c r="AK132" s="221"/>
      <c r="AL132" s="222"/>
      <c r="AM132" s="30"/>
      <c r="AN132" s="30"/>
      <c r="AO132" s="30"/>
      <c r="AP132" s="366" t="s">
        <v>457</v>
      </c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6"/>
      <c r="BA132" s="366"/>
      <c r="BB132" s="31"/>
      <c r="BC132" s="31"/>
      <c r="BD132" s="31"/>
      <c r="BE132" s="31"/>
      <c r="BF132" s="31"/>
      <c r="BG132" s="31"/>
      <c r="BH132" s="98"/>
      <c r="BI132" s="208">
        <f>BI133</f>
        <v>218800</v>
      </c>
      <c r="BJ132" s="25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208">
        <f>BU133</f>
        <v>179318.44</v>
      </c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8">
        <f aca="true" t="shared" si="9" ref="CI132:CI146">BI132-BU132</f>
        <v>39481.56</v>
      </c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10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8.5" customHeight="1">
      <c r="A133" s="86"/>
      <c r="B133" s="87"/>
      <c r="C133" s="87"/>
      <c r="D133" s="87"/>
      <c r="E133" s="211" t="s">
        <v>124</v>
      </c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2"/>
      <c r="AJ133" s="151" t="s">
        <v>14</v>
      </c>
      <c r="AK133" s="152"/>
      <c r="AL133" s="153"/>
      <c r="AM133" s="19"/>
      <c r="AN133" s="19"/>
      <c r="AO133" s="19"/>
      <c r="AP133" s="150" t="s">
        <v>458</v>
      </c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28"/>
      <c r="BC133" s="28"/>
      <c r="BD133" s="28"/>
      <c r="BE133" s="28"/>
      <c r="BF133" s="28"/>
      <c r="BG133" s="28"/>
      <c r="BH133" s="83"/>
      <c r="BI133" s="93">
        <f>BI134+BI138</f>
        <v>218800</v>
      </c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15">
        <f>BU134+BU138</f>
        <v>179318.44</v>
      </c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5">
        <f t="shared" si="9"/>
        <v>39481.56</v>
      </c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9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28.5" customHeight="1">
      <c r="A134" s="86"/>
      <c r="B134" s="87"/>
      <c r="C134" s="87"/>
      <c r="D134" s="87"/>
      <c r="E134" s="211" t="s">
        <v>125</v>
      </c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2"/>
      <c r="AJ134" s="151" t="s">
        <v>14</v>
      </c>
      <c r="AK134" s="152"/>
      <c r="AL134" s="153"/>
      <c r="AM134" s="19"/>
      <c r="AN134" s="19"/>
      <c r="AO134" s="19"/>
      <c r="AP134" s="150" t="s">
        <v>459</v>
      </c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28"/>
      <c r="BC134" s="28"/>
      <c r="BD134" s="28"/>
      <c r="BE134" s="28"/>
      <c r="BF134" s="28"/>
      <c r="BG134" s="28"/>
      <c r="BH134" s="83"/>
      <c r="BI134" s="215">
        <f>BI135</f>
        <v>117000</v>
      </c>
      <c r="BJ134" s="218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15">
        <f>BU135</f>
        <v>85015.43</v>
      </c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5">
        <f t="shared" si="9"/>
        <v>31984.570000000007</v>
      </c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9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8.5" customHeight="1">
      <c r="A135" s="86"/>
      <c r="B135" s="87"/>
      <c r="C135" s="87"/>
      <c r="D135" s="87"/>
      <c r="E135" s="211" t="s">
        <v>215</v>
      </c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2"/>
      <c r="AJ135" s="151" t="s">
        <v>14</v>
      </c>
      <c r="AK135" s="152"/>
      <c r="AL135" s="153"/>
      <c r="AM135" s="19"/>
      <c r="AN135" s="19"/>
      <c r="AO135" s="19"/>
      <c r="AP135" s="150" t="s">
        <v>460</v>
      </c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28"/>
      <c r="BC135" s="28"/>
      <c r="BD135" s="28"/>
      <c r="BE135" s="28"/>
      <c r="BF135" s="28"/>
      <c r="BG135" s="28"/>
      <c r="BH135" s="83"/>
      <c r="BI135" s="215">
        <f>BI137+BI136</f>
        <v>117000</v>
      </c>
      <c r="BJ135" s="218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15">
        <f>BU137+BU136</f>
        <v>85015.43</v>
      </c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5">
        <f t="shared" si="9"/>
        <v>31984.570000000007</v>
      </c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8.5" customHeight="1">
      <c r="A136" s="86"/>
      <c r="B136" s="87"/>
      <c r="C136" s="87"/>
      <c r="D136" s="87"/>
      <c r="E136" s="211" t="s">
        <v>302</v>
      </c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4"/>
      <c r="AJ136" s="151" t="s">
        <v>14</v>
      </c>
      <c r="AK136" s="152"/>
      <c r="AL136" s="153"/>
      <c r="AM136" s="19"/>
      <c r="AN136" s="19"/>
      <c r="AO136" s="19"/>
      <c r="AP136" s="150" t="s">
        <v>500</v>
      </c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28"/>
      <c r="BC136" s="28"/>
      <c r="BD136" s="28"/>
      <c r="BE136" s="28"/>
      <c r="BF136" s="28"/>
      <c r="BG136" s="28"/>
      <c r="BH136" s="83"/>
      <c r="BI136" s="122">
        <v>9000</v>
      </c>
      <c r="BJ136" s="121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15">
        <v>9000</v>
      </c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217"/>
      <c r="CI136" s="215">
        <f>BI136-BU136</f>
        <v>0</v>
      </c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8.5" customHeight="1">
      <c r="A137" s="86"/>
      <c r="B137" s="87"/>
      <c r="C137" s="87"/>
      <c r="D137" s="87"/>
      <c r="E137" s="211" t="s">
        <v>130</v>
      </c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2"/>
      <c r="AJ137" s="151" t="s">
        <v>14</v>
      </c>
      <c r="AK137" s="152"/>
      <c r="AL137" s="153"/>
      <c r="AM137" s="19"/>
      <c r="AN137" s="19"/>
      <c r="AO137" s="19"/>
      <c r="AP137" s="150" t="s">
        <v>461</v>
      </c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28"/>
      <c r="BC137" s="28"/>
      <c r="BD137" s="28"/>
      <c r="BE137" s="28"/>
      <c r="BF137" s="28"/>
      <c r="BG137" s="28"/>
      <c r="BH137" s="83"/>
      <c r="BI137" s="93">
        <v>108000</v>
      </c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15">
        <v>76015.43</v>
      </c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5">
        <f t="shared" si="9"/>
        <v>31984.570000000007</v>
      </c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9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86"/>
      <c r="B138" s="87"/>
      <c r="C138" s="87"/>
      <c r="D138" s="87"/>
      <c r="E138" s="211" t="s">
        <v>139</v>
      </c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2"/>
      <c r="AJ138" s="150" t="s">
        <v>14</v>
      </c>
      <c r="AK138" s="150"/>
      <c r="AL138" s="150"/>
      <c r="AM138" s="19"/>
      <c r="AN138" s="19"/>
      <c r="AO138" s="19"/>
      <c r="AP138" s="150" t="s">
        <v>462</v>
      </c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28"/>
      <c r="BC138" s="28"/>
      <c r="BD138" s="28"/>
      <c r="BE138" s="28"/>
      <c r="BF138" s="28"/>
      <c r="BG138" s="28"/>
      <c r="BH138" s="83"/>
      <c r="BI138" s="93">
        <f>BI139+BI140</f>
        <v>101800</v>
      </c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15">
        <f>BU139+BU140</f>
        <v>94303.01000000001</v>
      </c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5">
        <f t="shared" si="9"/>
        <v>7496.989999999991</v>
      </c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8.5" customHeight="1">
      <c r="A139" s="86"/>
      <c r="B139" s="87"/>
      <c r="C139" s="87"/>
      <c r="D139" s="87"/>
      <c r="E139" s="211" t="s">
        <v>140</v>
      </c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2"/>
      <c r="AJ139" s="150" t="s">
        <v>14</v>
      </c>
      <c r="AK139" s="150"/>
      <c r="AL139" s="150"/>
      <c r="AM139" s="19"/>
      <c r="AN139" s="19"/>
      <c r="AO139" s="19"/>
      <c r="AP139" s="150" t="s">
        <v>463</v>
      </c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28"/>
      <c r="BC139" s="28"/>
      <c r="BD139" s="28"/>
      <c r="BE139" s="28"/>
      <c r="BF139" s="28"/>
      <c r="BG139" s="28"/>
      <c r="BH139" s="83"/>
      <c r="BI139" s="93">
        <v>47600</v>
      </c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15">
        <v>47248</v>
      </c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5">
        <f t="shared" si="9"/>
        <v>352</v>
      </c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9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8.5" customHeight="1">
      <c r="A140" s="86"/>
      <c r="B140" s="87"/>
      <c r="C140" s="87"/>
      <c r="D140" s="87"/>
      <c r="E140" s="211" t="s">
        <v>141</v>
      </c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2"/>
      <c r="AJ140" s="150" t="s">
        <v>14</v>
      </c>
      <c r="AK140" s="150"/>
      <c r="AL140" s="150"/>
      <c r="AM140" s="19"/>
      <c r="AN140" s="19"/>
      <c r="AO140" s="19"/>
      <c r="AP140" s="150" t="s">
        <v>464</v>
      </c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28"/>
      <c r="BC140" s="28"/>
      <c r="BD140" s="28"/>
      <c r="BE140" s="28"/>
      <c r="BF140" s="28"/>
      <c r="BG140" s="28"/>
      <c r="BH140" s="83"/>
      <c r="BI140" s="93">
        <v>54200</v>
      </c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15">
        <v>47055.01</v>
      </c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5">
        <f t="shared" si="9"/>
        <v>7144.989999999998</v>
      </c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9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28.5" customHeight="1">
      <c r="A141" s="86"/>
      <c r="B141" s="87"/>
      <c r="C141" s="87"/>
      <c r="D141" s="87"/>
      <c r="E141" s="284" t="s">
        <v>315</v>
      </c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5"/>
      <c r="AJ141" s="150" t="s">
        <v>14</v>
      </c>
      <c r="AK141" s="150"/>
      <c r="AL141" s="150"/>
      <c r="AM141" s="19"/>
      <c r="AN141" s="19"/>
      <c r="AO141" s="19"/>
      <c r="AP141" s="144" t="s">
        <v>466</v>
      </c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6"/>
      <c r="BB141" s="28"/>
      <c r="BC141" s="28"/>
      <c r="BD141" s="28"/>
      <c r="BE141" s="28"/>
      <c r="BF141" s="28"/>
      <c r="BG141" s="28"/>
      <c r="BH141" s="83"/>
      <c r="BI141" s="208">
        <f>BI142</f>
        <v>605000</v>
      </c>
      <c r="BJ141" s="25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208">
        <f>BU142</f>
        <v>584750.45</v>
      </c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8">
        <f t="shared" si="9"/>
        <v>20249.550000000047</v>
      </c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10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69" customHeight="1">
      <c r="A142" s="86"/>
      <c r="B142" s="87"/>
      <c r="C142" s="87"/>
      <c r="D142" s="87"/>
      <c r="E142" s="381" t="s">
        <v>465</v>
      </c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381"/>
      <c r="AG142" s="381"/>
      <c r="AH142" s="381"/>
      <c r="AI142" s="382"/>
      <c r="AJ142" s="237" t="s">
        <v>14</v>
      </c>
      <c r="AK142" s="237"/>
      <c r="AL142" s="237"/>
      <c r="AM142" s="99"/>
      <c r="AN142" s="99"/>
      <c r="AO142" s="99"/>
      <c r="AP142" s="237" t="s">
        <v>467</v>
      </c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100"/>
      <c r="BC142" s="100"/>
      <c r="BD142" s="100"/>
      <c r="BE142" s="100"/>
      <c r="BF142" s="100"/>
      <c r="BG142" s="100"/>
      <c r="BH142" s="101"/>
      <c r="BI142" s="238">
        <f>BI143</f>
        <v>605000</v>
      </c>
      <c r="BJ142" s="239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238">
        <f>BU143</f>
        <v>584750.45</v>
      </c>
      <c r="BV142" s="240"/>
      <c r="BW142" s="240"/>
      <c r="BX142" s="240"/>
      <c r="BY142" s="240"/>
      <c r="BZ142" s="240"/>
      <c r="CA142" s="240"/>
      <c r="CB142" s="240"/>
      <c r="CC142" s="240"/>
      <c r="CD142" s="240"/>
      <c r="CE142" s="240"/>
      <c r="CF142" s="240"/>
      <c r="CG142" s="240"/>
      <c r="CH142" s="240"/>
      <c r="CI142" s="238">
        <f t="shared" si="9"/>
        <v>20249.550000000047</v>
      </c>
      <c r="CJ142" s="240"/>
      <c r="CK142" s="240"/>
      <c r="CL142" s="240"/>
      <c r="CM142" s="240"/>
      <c r="CN142" s="240"/>
      <c r="CO142" s="240"/>
      <c r="CP142" s="240"/>
      <c r="CQ142" s="240"/>
      <c r="CR142" s="240"/>
      <c r="CS142" s="240"/>
      <c r="CT142" s="24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86"/>
      <c r="B143" s="87"/>
      <c r="C143" s="87"/>
      <c r="D143" s="87"/>
      <c r="E143" s="211" t="s">
        <v>124</v>
      </c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2"/>
      <c r="AJ143" s="150" t="s">
        <v>14</v>
      </c>
      <c r="AK143" s="150"/>
      <c r="AL143" s="150"/>
      <c r="AM143" s="19"/>
      <c r="AN143" s="19"/>
      <c r="AO143" s="19"/>
      <c r="AP143" s="150" t="s">
        <v>509</v>
      </c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28"/>
      <c r="BC143" s="28"/>
      <c r="BD143" s="28"/>
      <c r="BE143" s="28"/>
      <c r="BF143" s="28"/>
      <c r="BG143" s="28"/>
      <c r="BH143" s="83"/>
      <c r="BI143" s="215">
        <f>BI144</f>
        <v>605000</v>
      </c>
      <c r="BJ143" s="218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15">
        <f>BU144</f>
        <v>584750.45</v>
      </c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5">
        <f t="shared" si="9"/>
        <v>20249.550000000047</v>
      </c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9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28.5" customHeight="1">
      <c r="A144" s="86"/>
      <c r="B144" s="87"/>
      <c r="C144" s="87"/>
      <c r="D144" s="87"/>
      <c r="E144" s="211" t="s">
        <v>125</v>
      </c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2"/>
      <c r="AJ144" s="150" t="s">
        <v>14</v>
      </c>
      <c r="AK144" s="150"/>
      <c r="AL144" s="150"/>
      <c r="AM144" s="19"/>
      <c r="AN144" s="19"/>
      <c r="AO144" s="19"/>
      <c r="AP144" s="150" t="s">
        <v>510</v>
      </c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28"/>
      <c r="BC144" s="28"/>
      <c r="BD144" s="28"/>
      <c r="BE144" s="28"/>
      <c r="BF144" s="28"/>
      <c r="BG144" s="28"/>
      <c r="BH144" s="83"/>
      <c r="BI144" s="215">
        <f>BI145</f>
        <v>605000</v>
      </c>
      <c r="BJ144" s="218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15">
        <f>BU145</f>
        <v>584750.45</v>
      </c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5">
        <f t="shared" si="9"/>
        <v>20249.550000000047</v>
      </c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9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8.5" customHeight="1">
      <c r="A145" s="86"/>
      <c r="B145" s="87"/>
      <c r="C145" s="87"/>
      <c r="D145" s="87"/>
      <c r="E145" s="211" t="s">
        <v>215</v>
      </c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2"/>
      <c r="AJ145" s="150" t="s">
        <v>14</v>
      </c>
      <c r="AK145" s="150"/>
      <c r="AL145" s="150"/>
      <c r="AM145" s="19"/>
      <c r="AN145" s="19"/>
      <c r="AO145" s="19"/>
      <c r="AP145" s="150" t="s">
        <v>511</v>
      </c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28"/>
      <c r="BC145" s="28"/>
      <c r="BD145" s="28"/>
      <c r="BE145" s="28"/>
      <c r="BF145" s="28"/>
      <c r="BG145" s="28"/>
      <c r="BH145" s="83"/>
      <c r="BI145" s="215">
        <f>BI146+BI147</f>
        <v>605000</v>
      </c>
      <c r="BJ145" s="218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15">
        <f>BU146+BU147</f>
        <v>584750.45</v>
      </c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5">
        <f t="shared" si="9"/>
        <v>20249.550000000047</v>
      </c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8.5" customHeight="1">
      <c r="A146" s="86"/>
      <c r="B146" s="87"/>
      <c r="C146" s="87"/>
      <c r="D146" s="87"/>
      <c r="E146" s="211" t="s">
        <v>302</v>
      </c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2"/>
      <c r="AJ146" s="150" t="s">
        <v>14</v>
      </c>
      <c r="AK146" s="150"/>
      <c r="AL146" s="150"/>
      <c r="AM146" s="19"/>
      <c r="AN146" s="19"/>
      <c r="AO146" s="19"/>
      <c r="AP146" s="150" t="s">
        <v>512</v>
      </c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28"/>
      <c r="BC146" s="28"/>
      <c r="BD146" s="28"/>
      <c r="BE146" s="28"/>
      <c r="BF146" s="28"/>
      <c r="BG146" s="28"/>
      <c r="BH146" s="83"/>
      <c r="BI146" s="93">
        <v>580000</v>
      </c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15">
        <v>560009.45</v>
      </c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5">
        <f t="shared" si="9"/>
        <v>19990.550000000047</v>
      </c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8.5" customHeight="1">
      <c r="A147" s="86"/>
      <c r="B147" s="87"/>
      <c r="C147" s="87"/>
      <c r="D147" s="87"/>
      <c r="E147" s="211" t="s">
        <v>130</v>
      </c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2"/>
      <c r="AJ147" s="150" t="s">
        <v>14</v>
      </c>
      <c r="AK147" s="150"/>
      <c r="AL147" s="150"/>
      <c r="AM147" s="19"/>
      <c r="AN147" s="19"/>
      <c r="AO147" s="19"/>
      <c r="AP147" s="150" t="s">
        <v>513</v>
      </c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28"/>
      <c r="BC147" s="28"/>
      <c r="BD147" s="28"/>
      <c r="BE147" s="28"/>
      <c r="BF147" s="28"/>
      <c r="BG147" s="28"/>
      <c r="BH147" s="83"/>
      <c r="BI147" s="93">
        <v>25000</v>
      </c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15">
        <v>24741</v>
      </c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217"/>
      <c r="CI147" s="215">
        <f>BI147-BU147</f>
        <v>259</v>
      </c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9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27" customHeight="1">
      <c r="A148" s="288" t="s">
        <v>353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90" t="s">
        <v>14</v>
      </c>
      <c r="AK148" s="290"/>
      <c r="AL148" s="290"/>
      <c r="AM148" s="108"/>
      <c r="AN148" s="108"/>
      <c r="AO148" s="108"/>
      <c r="AP148" s="280" t="s">
        <v>167</v>
      </c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2"/>
      <c r="BB148" s="109"/>
      <c r="BC148" s="109"/>
      <c r="BD148" s="109"/>
      <c r="BE148" s="109"/>
      <c r="BF148" s="109"/>
      <c r="BG148" s="109"/>
      <c r="BH148" s="277">
        <f>BH149</f>
        <v>4044100</v>
      </c>
      <c r="BI148" s="278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277">
        <f>BU149</f>
        <v>3110028.77</v>
      </c>
      <c r="BV148" s="370"/>
      <c r="BW148" s="370"/>
      <c r="BX148" s="370"/>
      <c r="BY148" s="370"/>
      <c r="BZ148" s="370"/>
      <c r="CA148" s="370"/>
      <c r="CB148" s="370"/>
      <c r="CC148" s="370"/>
      <c r="CD148" s="370"/>
      <c r="CE148" s="370"/>
      <c r="CF148" s="370"/>
      <c r="CG148" s="370"/>
      <c r="CH148" s="370"/>
      <c r="CI148" s="297">
        <f>BH148-BU148</f>
        <v>934071.23</v>
      </c>
      <c r="CJ148" s="298"/>
      <c r="CK148" s="298"/>
      <c r="CL148" s="298"/>
      <c r="CM148" s="298"/>
      <c r="CN148" s="298"/>
      <c r="CO148" s="298"/>
      <c r="CP148" s="298"/>
      <c r="CQ148" s="298"/>
      <c r="CR148" s="298"/>
      <c r="CS148" s="298"/>
      <c r="CT148" s="299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264" t="s">
        <v>168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35" t="s">
        <v>14</v>
      </c>
      <c r="AK149" s="235"/>
      <c r="AL149" s="235"/>
      <c r="AM149" s="30"/>
      <c r="AN149" s="30"/>
      <c r="AO149" s="30"/>
      <c r="AP149" s="220" t="s">
        <v>169</v>
      </c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2"/>
      <c r="BB149" s="31"/>
      <c r="BC149" s="31"/>
      <c r="BD149" s="31"/>
      <c r="BE149" s="31"/>
      <c r="BF149" s="31"/>
      <c r="BG149" s="31"/>
      <c r="BH149" s="208">
        <f>BH150+BH162</f>
        <v>4044100</v>
      </c>
      <c r="BI149" s="25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208">
        <f>BU150+BU162</f>
        <v>3110028.77</v>
      </c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8">
        <f>BH149-BU149</f>
        <v>934071.23</v>
      </c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10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98" s="47" customFormat="1" ht="26.25" customHeight="1">
      <c r="A150" s="264" t="s">
        <v>293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35" t="s">
        <v>14</v>
      </c>
      <c r="AK150" s="235"/>
      <c r="AL150" s="235"/>
      <c r="AM150" s="30"/>
      <c r="AN150" s="30"/>
      <c r="AO150" s="30"/>
      <c r="AP150" s="220" t="s">
        <v>303</v>
      </c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2"/>
      <c r="BB150" s="31"/>
      <c r="BC150" s="31"/>
      <c r="BD150" s="31"/>
      <c r="BE150" s="31"/>
      <c r="BF150" s="31"/>
      <c r="BG150" s="31"/>
      <c r="BH150" s="208">
        <f>BH151</f>
        <v>22400</v>
      </c>
      <c r="BI150" s="25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208">
        <f>BU151</f>
        <v>20464.5</v>
      </c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8">
        <f>BH150-BU150</f>
        <v>1935.5</v>
      </c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10"/>
    </row>
    <row r="151" spans="1:188" s="24" customFormat="1" ht="75.75" customHeight="1">
      <c r="A151" s="227" t="s">
        <v>354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36" t="s">
        <v>14</v>
      </c>
      <c r="AK151" s="236"/>
      <c r="AL151" s="236"/>
      <c r="AM151" s="91"/>
      <c r="AN151" s="91"/>
      <c r="AO151" s="91"/>
      <c r="AP151" s="257" t="s">
        <v>304</v>
      </c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9"/>
      <c r="BB151" s="89"/>
      <c r="BC151" s="89"/>
      <c r="BD151" s="89"/>
      <c r="BE151" s="89"/>
      <c r="BF151" s="89"/>
      <c r="BG151" s="89"/>
      <c r="BH151" s="250">
        <f>BH152+BH158</f>
        <v>22400</v>
      </c>
      <c r="BI151" s="256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250">
        <f>BU152+BU158</f>
        <v>20464.5</v>
      </c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0">
        <f>BH151-BU151</f>
        <v>1935.5</v>
      </c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2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45.75" customHeight="1">
      <c r="A152" s="245" t="s">
        <v>305</v>
      </c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150" t="s">
        <v>14</v>
      </c>
      <c r="AK152" s="150"/>
      <c r="AL152" s="150"/>
      <c r="AM152" s="19"/>
      <c r="AN152" s="19"/>
      <c r="AO152" s="19"/>
      <c r="AP152" s="151" t="s">
        <v>306</v>
      </c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3"/>
      <c r="BB152" s="28"/>
      <c r="BC152" s="28"/>
      <c r="BD152" s="28"/>
      <c r="BE152" s="28"/>
      <c r="BF152" s="28"/>
      <c r="BG152" s="28"/>
      <c r="BH152" s="215">
        <f>BH153</f>
        <v>15300</v>
      </c>
      <c r="BI152" s="218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15">
        <f>BU153</f>
        <v>13500</v>
      </c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5">
        <f>BH152-BU152</f>
        <v>1800</v>
      </c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25" t="s">
        <v>125</v>
      </c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150" t="s">
        <v>14</v>
      </c>
      <c r="AK153" s="150"/>
      <c r="AL153" s="150"/>
      <c r="AM153" s="19"/>
      <c r="AN153" s="19"/>
      <c r="AO153" s="19"/>
      <c r="AP153" s="151" t="s">
        <v>309</v>
      </c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3"/>
      <c r="BB153" s="28"/>
      <c r="BC153" s="28"/>
      <c r="BD153" s="28"/>
      <c r="BE153" s="28"/>
      <c r="BF153" s="28"/>
      <c r="BG153" s="28"/>
      <c r="BH153" s="215">
        <f>BH156+BI154</f>
        <v>15300</v>
      </c>
      <c r="BI153" s="218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15">
        <f>BU156+BU154</f>
        <v>13500</v>
      </c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5">
        <f aca="true" t="shared" si="10" ref="CI153:CI165">BH153-BU153</f>
        <v>1800</v>
      </c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3.25" customHeight="1">
      <c r="A154" s="86"/>
      <c r="B154" s="87"/>
      <c r="C154" s="87"/>
      <c r="D154" s="87"/>
      <c r="E154" s="211" t="s">
        <v>126</v>
      </c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2"/>
      <c r="AJ154" s="150" t="s">
        <v>14</v>
      </c>
      <c r="AK154" s="150"/>
      <c r="AL154" s="150"/>
      <c r="AM154" s="19"/>
      <c r="AN154" s="19"/>
      <c r="AO154" s="19"/>
      <c r="AP154" s="151" t="s">
        <v>504</v>
      </c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3"/>
      <c r="BB154" s="28"/>
      <c r="BC154" s="28"/>
      <c r="BD154" s="28"/>
      <c r="BE154" s="28"/>
      <c r="BF154" s="28"/>
      <c r="BG154" s="28"/>
      <c r="BH154" s="123"/>
      <c r="BI154" s="215">
        <f>BI155</f>
        <v>500</v>
      </c>
      <c r="BJ154" s="218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15">
        <f>BU155</f>
        <v>500</v>
      </c>
      <c r="BV154" s="216"/>
      <c r="BW154" s="216"/>
      <c r="BX154" s="216"/>
      <c r="BY154" s="216"/>
      <c r="BZ154" s="216"/>
      <c r="CA154" s="216"/>
      <c r="CB154" s="216"/>
      <c r="CC154" s="216"/>
      <c r="CD154" s="216"/>
      <c r="CE154" s="216"/>
      <c r="CF154" s="216"/>
      <c r="CG154" s="216"/>
      <c r="CH154" s="216"/>
      <c r="CI154" s="215">
        <f>BI154-BU154</f>
        <v>0</v>
      </c>
      <c r="CJ154" s="216"/>
      <c r="CK154" s="216"/>
      <c r="CL154" s="216"/>
      <c r="CM154" s="216"/>
      <c r="CN154" s="216"/>
      <c r="CO154" s="216"/>
      <c r="CP154" s="216"/>
      <c r="CQ154" s="216"/>
      <c r="CR154" s="216"/>
      <c r="CS154" s="216"/>
      <c r="CT154" s="21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86"/>
      <c r="B155" s="87"/>
      <c r="C155" s="87"/>
      <c r="D155" s="87"/>
      <c r="E155" s="213" t="s">
        <v>128</v>
      </c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4"/>
      <c r="AJ155" s="150" t="s">
        <v>14</v>
      </c>
      <c r="AK155" s="150"/>
      <c r="AL155" s="150"/>
      <c r="AM155" s="19"/>
      <c r="AN155" s="19"/>
      <c r="AO155" s="19"/>
      <c r="AP155" s="151" t="s">
        <v>503</v>
      </c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3"/>
      <c r="BB155" s="28"/>
      <c r="BC155" s="28"/>
      <c r="BD155" s="28"/>
      <c r="BE155" s="28"/>
      <c r="BF155" s="28"/>
      <c r="BG155" s="28"/>
      <c r="BH155" s="123"/>
      <c r="BI155" s="124">
        <v>500</v>
      </c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15">
        <v>500</v>
      </c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217"/>
      <c r="CI155" s="215">
        <f>BI155-BU155</f>
        <v>0</v>
      </c>
      <c r="CJ155" s="216"/>
      <c r="CK155" s="216"/>
      <c r="CL155" s="216"/>
      <c r="CM155" s="216"/>
      <c r="CN155" s="216"/>
      <c r="CO155" s="216"/>
      <c r="CP155" s="216"/>
      <c r="CQ155" s="216"/>
      <c r="CR155" s="216"/>
      <c r="CS155" s="216"/>
      <c r="CT155" s="21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18" customHeight="1">
      <c r="A156" s="225" t="s">
        <v>215</v>
      </c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150" t="s">
        <v>14</v>
      </c>
      <c r="AK156" s="150"/>
      <c r="AL156" s="150"/>
      <c r="AM156" s="19"/>
      <c r="AN156" s="19"/>
      <c r="AO156" s="19"/>
      <c r="AP156" s="151" t="s">
        <v>308</v>
      </c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3"/>
      <c r="BB156" s="28"/>
      <c r="BC156" s="28"/>
      <c r="BD156" s="28"/>
      <c r="BE156" s="28"/>
      <c r="BF156" s="28"/>
      <c r="BG156" s="28"/>
      <c r="BH156" s="215">
        <f>BH157</f>
        <v>14800</v>
      </c>
      <c r="BI156" s="218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15">
        <f>BU157</f>
        <v>13000</v>
      </c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5">
        <f t="shared" si="10"/>
        <v>1800</v>
      </c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9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225" t="s">
        <v>130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150" t="s">
        <v>14</v>
      </c>
      <c r="AK157" s="150"/>
      <c r="AL157" s="150"/>
      <c r="AM157" s="19"/>
      <c r="AN157" s="19"/>
      <c r="AO157" s="19"/>
      <c r="AP157" s="151" t="s">
        <v>307</v>
      </c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3"/>
      <c r="BB157" s="28"/>
      <c r="BC157" s="28"/>
      <c r="BD157" s="28"/>
      <c r="BE157" s="28"/>
      <c r="BF157" s="28"/>
      <c r="BG157" s="28"/>
      <c r="BH157" s="215">
        <v>14800</v>
      </c>
      <c r="BI157" s="218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15">
        <v>13000</v>
      </c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5">
        <f t="shared" si="10"/>
        <v>1800</v>
      </c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39" customHeight="1">
      <c r="A158" s="245" t="s">
        <v>421</v>
      </c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150" t="s">
        <v>14</v>
      </c>
      <c r="AK158" s="150"/>
      <c r="AL158" s="150"/>
      <c r="AM158" s="19"/>
      <c r="AN158" s="19"/>
      <c r="AO158" s="19"/>
      <c r="AP158" s="151" t="s">
        <v>310</v>
      </c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3"/>
      <c r="BB158" s="28"/>
      <c r="BC158" s="28"/>
      <c r="BD158" s="28"/>
      <c r="BE158" s="28"/>
      <c r="BF158" s="28"/>
      <c r="BG158" s="28"/>
      <c r="BH158" s="215">
        <f>BH159</f>
        <v>7100</v>
      </c>
      <c r="BI158" s="218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15">
        <f>BU159</f>
        <v>6964.5</v>
      </c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5">
        <f t="shared" si="10"/>
        <v>135.5</v>
      </c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9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225" t="s">
        <v>125</v>
      </c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150" t="s">
        <v>14</v>
      </c>
      <c r="AK159" s="150"/>
      <c r="AL159" s="150"/>
      <c r="AM159" s="19"/>
      <c r="AN159" s="19"/>
      <c r="AO159" s="19"/>
      <c r="AP159" s="151" t="s">
        <v>311</v>
      </c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3"/>
      <c r="BB159" s="28"/>
      <c r="BC159" s="28"/>
      <c r="BD159" s="28"/>
      <c r="BE159" s="28"/>
      <c r="BF159" s="28"/>
      <c r="BG159" s="28"/>
      <c r="BH159" s="215">
        <f>BH160</f>
        <v>7100</v>
      </c>
      <c r="BI159" s="218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15">
        <f>BU160</f>
        <v>6964.5</v>
      </c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5">
        <f t="shared" si="10"/>
        <v>135.5</v>
      </c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8" customHeight="1">
      <c r="A160" s="225" t="s">
        <v>215</v>
      </c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150" t="s">
        <v>14</v>
      </c>
      <c r="AK160" s="150"/>
      <c r="AL160" s="150"/>
      <c r="AM160" s="19"/>
      <c r="AN160" s="19"/>
      <c r="AO160" s="19"/>
      <c r="AP160" s="151" t="s">
        <v>312</v>
      </c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3"/>
      <c r="BB160" s="28"/>
      <c r="BC160" s="28"/>
      <c r="BD160" s="28"/>
      <c r="BE160" s="28"/>
      <c r="BF160" s="28"/>
      <c r="BG160" s="28"/>
      <c r="BH160" s="215">
        <f>BH161</f>
        <v>7100</v>
      </c>
      <c r="BI160" s="218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15">
        <f>BU161</f>
        <v>6964.5</v>
      </c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5">
        <f t="shared" si="10"/>
        <v>135.5</v>
      </c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9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225" t="s">
        <v>136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150" t="s">
        <v>14</v>
      </c>
      <c r="AK161" s="150"/>
      <c r="AL161" s="150"/>
      <c r="AM161" s="19"/>
      <c r="AN161" s="19"/>
      <c r="AO161" s="19"/>
      <c r="AP161" s="151" t="s">
        <v>313</v>
      </c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3"/>
      <c r="BB161" s="28"/>
      <c r="BC161" s="28"/>
      <c r="BD161" s="28"/>
      <c r="BE161" s="28"/>
      <c r="BF161" s="28"/>
      <c r="BG161" s="28"/>
      <c r="BH161" s="215">
        <v>7100</v>
      </c>
      <c r="BI161" s="218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15">
        <v>6964.5</v>
      </c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5">
        <f t="shared" si="10"/>
        <v>135.5</v>
      </c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8.5" customHeight="1">
      <c r="A162" s="283" t="s">
        <v>315</v>
      </c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5"/>
      <c r="AJ162" s="235" t="s">
        <v>14</v>
      </c>
      <c r="AK162" s="235"/>
      <c r="AL162" s="235"/>
      <c r="AM162" s="30"/>
      <c r="AN162" s="30"/>
      <c r="AO162" s="30"/>
      <c r="AP162" s="220" t="s">
        <v>314</v>
      </c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2"/>
      <c r="BB162" s="31"/>
      <c r="BC162" s="31"/>
      <c r="BD162" s="31"/>
      <c r="BE162" s="31"/>
      <c r="BF162" s="31"/>
      <c r="BG162" s="31"/>
      <c r="BH162" s="208">
        <f>BH163</f>
        <v>4021700</v>
      </c>
      <c r="BI162" s="25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208">
        <f>BU163</f>
        <v>3089564.27</v>
      </c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8">
        <f t="shared" si="10"/>
        <v>932135.73</v>
      </c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10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51" customHeight="1">
      <c r="A163" s="254" t="s">
        <v>422</v>
      </c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36" t="s">
        <v>14</v>
      </c>
      <c r="AK163" s="236"/>
      <c r="AL163" s="236"/>
      <c r="AM163" s="91"/>
      <c r="AN163" s="91"/>
      <c r="AO163" s="91"/>
      <c r="AP163" s="257" t="s">
        <v>423</v>
      </c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9"/>
      <c r="BB163" s="89"/>
      <c r="BC163" s="89"/>
      <c r="BD163" s="89"/>
      <c r="BE163" s="89"/>
      <c r="BF163" s="89"/>
      <c r="BG163" s="89"/>
      <c r="BH163" s="250">
        <f>BH164+BH180</f>
        <v>4021700</v>
      </c>
      <c r="BI163" s="256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250">
        <f>BU164+BU180</f>
        <v>3089564.27</v>
      </c>
      <c r="BV163" s="251"/>
      <c r="BW163" s="251"/>
      <c r="BX163" s="251"/>
      <c r="BY163" s="251"/>
      <c r="BZ163" s="251"/>
      <c r="CA163" s="251"/>
      <c r="CB163" s="251"/>
      <c r="CC163" s="251"/>
      <c r="CD163" s="251"/>
      <c r="CE163" s="251"/>
      <c r="CF163" s="251"/>
      <c r="CG163" s="251"/>
      <c r="CH163" s="251"/>
      <c r="CI163" s="250">
        <f t="shared" si="10"/>
        <v>932135.73</v>
      </c>
      <c r="CJ163" s="251"/>
      <c r="CK163" s="251"/>
      <c r="CL163" s="251"/>
      <c r="CM163" s="251"/>
      <c r="CN163" s="251"/>
      <c r="CO163" s="251"/>
      <c r="CP163" s="251"/>
      <c r="CQ163" s="251"/>
      <c r="CR163" s="251"/>
      <c r="CS163" s="251"/>
      <c r="CT163" s="252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38.25" customHeight="1">
      <c r="A164" s="279" t="s">
        <v>426</v>
      </c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150" t="s">
        <v>14</v>
      </c>
      <c r="AK164" s="150"/>
      <c r="AL164" s="150"/>
      <c r="AM164" s="19"/>
      <c r="AN164" s="19"/>
      <c r="AO164" s="19"/>
      <c r="AP164" s="151" t="s">
        <v>424</v>
      </c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3"/>
      <c r="BB164" s="28"/>
      <c r="BC164" s="28"/>
      <c r="BD164" s="28"/>
      <c r="BE164" s="28"/>
      <c r="BF164" s="28"/>
      <c r="BG164" s="28"/>
      <c r="BH164" s="215">
        <f>BH165</f>
        <v>3553100</v>
      </c>
      <c r="BI164" s="218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15">
        <f>BU165</f>
        <v>2699635.77</v>
      </c>
      <c r="BV164" s="216"/>
      <c r="BW164" s="216"/>
      <c r="BX164" s="216"/>
      <c r="BY164" s="216"/>
      <c r="BZ164" s="216"/>
      <c r="CA164" s="216"/>
      <c r="CB164" s="216"/>
      <c r="CC164" s="216"/>
      <c r="CD164" s="216"/>
      <c r="CE164" s="216"/>
      <c r="CF164" s="216"/>
      <c r="CG164" s="216"/>
      <c r="CH164" s="216"/>
      <c r="CI164" s="215">
        <f t="shared" si="10"/>
        <v>853464.23</v>
      </c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5.5" customHeight="1">
      <c r="A165" s="279" t="s">
        <v>427</v>
      </c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2"/>
      <c r="AJ165" s="150" t="s">
        <v>14</v>
      </c>
      <c r="AK165" s="150"/>
      <c r="AL165" s="150"/>
      <c r="AM165" s="19"/>
      <c r="AN165" s="19"/>
      <c r="AO165" s="19"/>
      <c r="AP165" s="151" t="s">
        <v>425</v>
      </c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3"/>
      <c r="BB165" s="28"/>
      <c r="BC165" s="28"/>
      <c r="BD165" s="28"/>
      <c r="BE165" s="28"/>
      <c r="BF165" s="28"/>
      <c r="BG165" s="28"/>
      <c r="BH165" s="215">
        <f>BH166+BH177</f>
        <v>3553100</v>
      </c>
      <c r="BI165" s="218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15">
        <f>BU166+BU177</f>
        <v>2699635.77</v>
      </c>
      <c r="BV165" s="216"/>
      <c r="BW165" s="216"/>
      <c r="BX165" s="216"/>
      <c r="BY165" s="216"/>
      <c r="BZ165" s="216"/>
      <c r="CA165" s="216"/>
      <c r="CB165" s="216"/>
      <c r="CC165" s="216"/>
      <c r="CD165" s="216"/>
      <c r="CE165" s="216"/>
      <c r="CF165" s="216"/>
      <c r="CG165" s="216"/>
      <c r="CH165" s="216"/>
      <c r="CI165" s="215">
        <f t="shared" si="10"/>
        <v>853464.23</v>
      </c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18" customHeight="1">
      <c r="A166" s="225" t="s">
        <v>125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150" t="s">
        <v>14</v>
      </c>
      <c r="AK166" s="150"/>
      <c r="AL166" s="150"/>
      <c r="AM166" s="19"/>
      <c r="AN166" s="19"/>
      <c r="AO166" s="19"/>
      <c r="AP166" s="151" t="s">
        <v>428</v>
      </c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3"/>
      <c r="BB166" s="28"/>
      <c r="BC166" s="28"/>
      <c r="BD166" s="28"/>
      <c r="BE166" s="28"/>
      <c r="BF166" s="28"/>
      <c r="BG166" s="28"/>
      <c r="BH166" s="215">
        <f>BH171+BH167+BH176</f>
        <v>3435700</v>
      </c>
      <c r="BI166" s="218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15">
        <f>BU171+BU167+BU176</f>
        <v>2596559.93</v>
      </c>
      <c r="BV166" s="216"/>
      <c r="BW166" s="216"/>
      <c r="BX166" s="216"/>
      <c r="BY166" s="216"/>
      <c r="BZ166" s="216"/>
      <c r="CA166" s="216"/>
      <c r="CB166" s="216"/>
      <c r="CC166" s="216"/>
      <c r="CD166" s="216"/>
      <c r="CE166" s="216"/>
      <c r="CF166" s="216"/>
      <c r="CG166" s="216"/>
      <c r="CH166" s="216"/>
      <c r="CI166" s="215">
        <f>BH166-BU166</f>
        <v>839140.0699999998</v>
      </c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9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4.75" customHeight="1">
      <c r="A167" s="286" t="s">
        <v>126</v>
      </c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150" t="s">
        <v>14</v>
      </c>
      <c r="AK167" s="150"/>
      <c r="AL167" s="150"/>
      <c r="AM167" s="19"/>
      <c r="AN167" s="19"/>
      <c r="AO167" s="19"/>
      <c r="AP167" s="151" t="s">
        <v>429</v>
      </c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3"/>
      <c r="BB167" s="28"/>
      <c r="BC167" s="28"/>
      <c r="BD167" s="28"/>
      <c r="BE167" s="28"/>
      <c r="BF167" s="28"/>
      <c r="BG167" s="28"/>
      <c r="BH167" s="215">
        <f>SUM(BH168+BH170+BI169)</f>
        <v>1743700</v>
      </c>
      <c r="BI167" s="218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15">
        <f>SUM(BU168+BU170+BU169)</f>
        <v>1439995.13</v>
      </c>
      <c r="BV167" s="216"/>
      <c r="BW167" s="216"/>
      <c r="BX167" s="216"/>
      <c r="BY167" s="216"/>
      <c r="BZ167" s="216"/>
      <c r="CA167" s="216"/>
      <c r="CB167" s="216"/>
      <c r="CC167" s="216"/>
      <c r="CD167" s="216"/>
      <c r="CE167" s="216"/>
      <c r="CF167" s="216"/>
      <c r="CG167" s="216"/>
      <c r="CH167" s="216"/>
      <c r="CI167" s="215">
        <f>BH167-BU167</f>
        <v>303704.8700000001</v>
      </c>
      <c r="CJ167" s="216"/>
      <c r="CK167" s="216"/>
      <c r="CL167" s="216"/>
      <c r="CM167" s="216"/>
      <c r="CN167" s="216"/>
      <c r="CO167" s="216"/>
      <c r="CP167" s="216"/>
      <c r="CQ167" s="216"/>
      <c r="CR167" s="216"/>
      <c r="CS167" s="216"/>
      <c r="CT167" s="21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7.25" customHeight="1">
      <c r="A168" s="225" t="s">
        <v>127</v>
      </c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150" t="s">
        <v>14</v>
      </c>
      <c r="AK168" s="150"/>
      <c r="AL168" s="150"/>
      <c r="AM168" s="19"/>
      <c r="AN168" s="19"/>
      <c r="AO168" s="19"/>
      <c r="AP168" s="151" t="s">
        <v>430</v>
      </c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3"/>
      <c r="BB168" s="28"/>
      <c r="BC168" s="28"/>
      <c r="BD168" s="28"/>
      <c r="BE168" s="28"/>
      <c r="BF168" s="28"/>
      <c r="BG168" s="28"/>
      <c r="BH168" s="215">
        <v>1296700</v>
      </c>
      <c r="BI168" s="218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15">
        <v>1077097.65</v>
      </c>
      <c r="BV168" s="216"/>
      <c r="BW168" s="216"/>
      <c r="BX168" s="216"/>
      <c r="BY168" s="216"/>
      <c r="BZ168" s="216"/>
      <c r="CA168" s="216"/>
      <c r="CB168" s="216"/>
      <c r="CC168" s="216"/>
      <c r="CD168" s="216"/>
      <c r="CE168" s="216"/>
      <c r="CF168" s="216"/>
      <c r="CG168" s="216"/>
      <c r="CH168" s="216"/>
      <c r="CI168" s="215">
        <f>BH168-BU168</f>
        <v>219602.3500000001</v>
      </c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7.25" customHeight="1">
      <c r="A169" s="86"/>
      <c r="B169" s="87"/>
      <c r="C169" s="87"/>
      <c r="D169" s="87"/>
      <c r="E169" s="213" t="s">
        <v>128</v>
      </c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4"/>
      <c r="AJ169" s="151" t="s">
        <v>14</v>
      </c>
      <c r="AK169" s="152"/>
      <c r="AL169" s="153"/>
      <c r="AM169" s="19"/>
      <c r="AN169" s="19"/>
      <c r="AO169" s="19"/>
      <c r="AP169" s="151" t="s">
        <v>431</v>
      </c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3"/>
      <c r="BB169" s="28"/>
      <c r="BC169" s="28"/>
      <c r="BD169" s="28"/>
      <c r="BE169" s="28"/>
      <c r="BF169" s="28"/>
      <c r="BG169" s="28"/>
      <c r="BH169" s="83"/>
      <c r="BI169" s="93">
        <v>0</v>
      </c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15">
        <v>0</v>
      </c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217"/>
      <c r="CI169" s="215">
        <f>BI169-BU169</f>
        <v>0</v>
      </c>
      <c r="CJ169" s="216"/>
      <c r="CK169" s="216"/>
      <c r="CL169" s="216"/>
      <c r="CM169" s="216"/>
      <c r="CN169" s="216"/>
      <c r="CO169" s="216"/>
      <c r="CP169" s="216"/>
      <c r="CQ169" s="216"/>
      <c r="CR169" s="216"/>
      <c r="CS169" s="216"/>
      <c r="CT169" s="21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5.5" customHeight="1">
      <c r="A170" s="279" t="s">
        <v>129</v>
      </c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150" t="s">
        <v>14</v>
      </c>
      <c r="AK170" s="150"/>
      <c r="AL170" s="150"/>
      <c r="AM170" s="19"/>
      <c r="AN170" s="19"/>
      <c r="AO170" s="19"/>
      <c r="AP170" s="151" t="s">
        <v>432</v>
      </c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3"/>
      <c r="BB170" s="28"/>
      <c r="BC170" s="28"/>
      <c r="BD170" s="28"/>
      <c r="BE170" s="28"/>
      <c r="BF170" s="28"/>
      <c r="BG170" s="28"/>
      <c r="BH170" s="215">
        <v>447000</v>
      </c>
      <c r="BI170" s="218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15">
        <v>362897.48</v>
      </c>
      <c r="BV170" s="216"/>
      <c r="BW170" s="216"/>
      <c r="BX170" s="216"/>
      <c r="BY170" s="216"/>
      <c r="BZ170" s="216"/>
      <c r="CA170" s="216"/>
      <c r="CB170" s="216"/>
      <c r="CC170" s="216"/>
      <c r="CD170" s="216"/>
      <c r="CE170" s="216"/>
      <c r="CF170" s="216"/>
      <c r="CG170" s="216"/>
      <c r="CH170" s="216"/>
      <c r="CI170" s="215">
        <f aca="true" t="shared" si="11" ref="CI170:CI181">BH170-BU170</f>
        <v>84102.52000000002</v>
      </c>
      <c r="CJ170" s="216"/>
      <c r="CK170" s="216"/>
      <c r="CL170" s="216"/>
      <c r="CM170" s="216"/>
      <c r="CN170" s="216"/>
      <c r="CO170" s="216"/>
      <c r="CP170" s="216"/>
      <c r="CQ170" s="216"/>
      <c r="CR170" s="216"/>
      <c r="CS170" s="216"/>
      <c r="CT170" s="219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225" t="s">
        <v>215</v>
      </c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150" t="s">
        <v>14</v>
      </c>
      <c r="AK171" s="150"/>
      <c r="AL171" s="150"/>
      <c r="AM171" s="19"/>
      <c r="AN171" s="19"/>
      <c r="AO171" s="19"/>
      <c r="AP171" s="151" t="s">
        <v>433</v>
      </c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3"/>
      <c r="BB171" s="28"/>
      <c r="BC171" s="28"/>
      <c r="BD171" s="28"/>
      <c r="BE171" s="28"/>
      <c r="BF171" s="28"/>
      <c r="BG171" s="28"/>
      <c r="BH171" s="215">
        <f>BH175+BH172+BH173+BH174</f>
        <v>1676800</v>
      </c>
      <c r="BI171" s="218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15">
        <f>BU172+BU173+BU174+BU175</f>
        <v>1147900.6</v>
      </c>
      <c r="BV171" s="216"/>
      <c r="BW171" s="216"/>
      <c r="BX171" s="216"/>
      <c r="BY171" s="216"/>
      <c r="BZ171" s="216"/>
      <c r="CA171" s="216"/>
      <c r="CB171" s="216"/>
      <c r="CC171" s="216"/>
      <c r="CD171" s="216"/>
      <c r="CE171" s="216"/>
      <c r="CF171" s="216"/>
      <c r="CG171" s="216"/>
      <c r="CH171" s="216"/>
      <c r="CI171" s="215">
        <f t="shared" si="11"/>
        <v>528899.3999999999</v>
      </c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8" customHeight="1">
      <c r="A172" s="232" t="s">
        <v>136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150" t="s">
        <v>14</v>
      </c>
      <c r="AK172" s="150"/>
      <c r="AL172" s="150"/>
      <c r="AM172" s="150"/>
      <c r="AN172" s="150"/>
      <c r="AO172" s="150"/>
      <c r="AP172" s="151" t="s">
        <v>434</v>
      </c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3"/>
      <c r="BB172" s="28"/>
      <c r="BC172" s="28"/>
      <c r="BD172" s="28"/>
      <c r="BE172" s="28"/>
      <c r="BF172" s="28"/>
      <c r="BG172" s="28"/>
      <c r="BH172" s="274">
        <v>8600</v>
      </c>
      <c r="BI172" s="275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74">
        <v>7863.52</v>
      </c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15">
        <f t="shared" si="11"/>
        <v>736.4799999999996</v>
      </c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8" customHeight="1">
      <c r="A173" s="245" t="s">
        <v>137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150" t="s">
        <v>14</v>
      </c>
      <c r="AK173" s="150"/>
      <c r="AL173" s="150"/>
      <c r="AM173" s="150"/>
      <c r="AN173" s="150"/>
      <c r="AO173" s="150"/>
      <c r="AP173" s="151" t="s">
        <v>435</v>
      </c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3"/>
      <c r="BB173" s="28"/>
      <c r="BC173" s="28"/>
      <c r="BD173" s="28"/>
      <c r="BE173" s="28"/>
      <c r="BF173" s="28"/>
      <c r="BG173" s="28"/>
      <c r="BH173" s="248">
        <v>772000</v>
      </c>
      <c r="BI173" s="24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48">
        <v>577106.16</v>
      </c>
      <c r="BV173" s="291"/>
      <c r="BW173" s="291"/>
      <c r="BX173" s="291"/>
      <c r="BY173" s="291"/>
      <c r="BZ173" s="291"/>
      <c r="CA173" s="291"/>
      <c r="CB173" s="291"/>
      <c r="CC173" s="291"/>
      <c r="CD173" s="291"/>
      <c r="CE173" s="291"/>
      <c r="CF173" s="291"/>
      <c r="CG173" s="291"/>
      <c r="CH173" s="291"/>
      <c r="CI173" s="215">
        <f t="shared" si="11"/>
        <v>194893.83999999997</v>
      </c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6.25" customHeight="1">
      <c r="A174" s="245" t="s">
        <v>256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150" t="s">
        <v>14</v>
      </c>
      <c r="AK174" s="150"/>
      <c r="AL174" s="150"/>
      <c r="AM174" s="150"/>
      <c r="AN174" s="150"/>
      <c r="AO174" s="150"/>
      <c r="AP174" s="151" t="s">
        <v>436</v>
      </c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3"/>
      <c r="BB174" s="28"/>
      <c r="BC174" s="28"/>
      <c r="BD174" s="28"/>
      <c r="BE174" s="28"/>
      <c r="BF174" s="28"/>
      <c r="BG174" s="28"/>
      <c r="BH174" s="248">
        <v>633700</v>
      </c>
      <c r="BI174" s="24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48">
        <v>322527.2</v>
      </c>
      <c r="BV174" s="291"/>
      <c r="BW174" s="291"/>
      <c r="BX174" s="291"/>
      <c r="BY174" s="291"/>
      <c r="BZ174" s="291"/>
      <c r="CA174" s="291"/>
      <c r="CB174" s="291"/>
      <c r="CC174" s="291"/>
      <c r="CD174" s="291"/>
      <c r="CE174" s="291"/>
      <c r="CF174" s="291"/>
      <c r="CG174" s="291"/>
      <c r="CH174" s="291"/>
      <c r="CI174" s="215">
        <f t="shared" si="11"/>
        <v>311172.8</v>
      </c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18" customHeight="1">
      <c r="A175" s="225" t="s">
        <v>130</v>
      </c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150" t="s">
        <v>14</v>
      </c>
      <c r="AK175" s="150"/>
      <c r="AL175" s="150"/>
      <c r="AM175" s="19"/>
      <c r="AN175" s="19"/>
      <c r="AO175" s="19"/>
      <c r="AP175" s="151" t="s">
        <v>437</v>
      </c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3"/>
      <c r="BB175" s="28"/>
      <c r="BC175" s="28"/>
      <c r="BD175" s="28"/>
      <c r="BE175" s="28"/>
      <c r="BF175" s="28"/>
      <c r="BG175" s="28"/>
      <c r="BH175" s="215">
        <v>262500</v>
      </c>
      <c r="BI175" s="218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15">
        <v>240403.72</v>
      </c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5">
        <f t="shared" si="11"/>
        <v>22096.28</v>
      </c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9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225" t="s">
        <v>143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150" t="s">
        <v>14</v>
      </c>
      <c r="AK176" s="150"/>
      <c r="AL176" s="150"/>
      <c r="AM176" s="19"/>
      <c r="AN176" s="19"/>
      <c r="AO176" s="19"/>
      <c r="AP176" s="151" t="s">
        <v>438</v>
      </c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3"/>
      <c r="BB176" s="28"/>
      <c r="BC176" s="28"/>
      <c r="BD176" s="28"/>
      <c r="BE176" s="28"/>
      <c r="BF176" s="28"/>
      <c r="BG176" s="28"/>
      <c r="BH176" s="215">
        <v>15200</v>
      </c>
      <c r="BI176" s="218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15">
        <v>8664.2</v>
      </c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5">
        <f t="shared" si="11"/>
        <v>6535.799999999999</v>
      </c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4.75" customHeight="1">
      <c r="A177" s="279" t="s">
        <v>139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150" t="s">
        <v>14</v>
      </c>
      <c r="AK177" s="150"/>
      <c r="AL177" s="150"/>
      <c r="AM177" s="19"/>
      <c r="AN177" s="19"/>
      <c r="AO177" s="19"/>
      <c r="AP177" s="151" t="s">
        <v>441</v>
      </c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3"/>
      <c r="BB177" s="28"/>
      <c r="BC177" s="28"/>
      <c r="BD177" s="28"/>
      <c r="BE177" s="28"/>
      <c r="BF177" s="28"/>
      <c r="BG177" s="28"/>
      <c r="BH177" s="215">
        <f>BH178+BH179</f>
        <v>117400</v>
      </c>
      <c r="BI177" s="218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15">
        <f>BU178+BU179</f>
        <v>103075.84</v>
      </c>
      <c r="BV177" s="216"/>
      <c r="BW177" s="216"/>
      <c r="BX177" s="216"/>
      <c r="BY177" s="216"/>
      <c r="BZ177" s="216"/>
      <c r="CA177" s="216"/>
      <c r="CB177" s="216"/>
      <c r="CC177" s="216"/>
      <c r="CD177" s="216"/>
      <c r="CE177" s="216"/>
      <c r="CF177" s="216"/>
      <c r="CG177" s="216"/>
      <c r="CH177" s="216"/>
      <c r="CI177" s="215">
        <f t="shared" si="11"/>
        <v>14324.160000000003</v>
      </c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9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4" customHeight="1">
      <c r="A178" s="279" t="s">
        <v>140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150" t="s">
        <v>14</v>
      </c>
      <c r="AK178" s="150"/>
      <c r="AL178" s="150"/>
      <c r="AM178" s="19"/>
      <c r="AN178" s="19"/>
      <c r="AO178" s="19"/>
      <c r="AP178" s="151" t="s">
        <v>439</v>
      </c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3"/>
      <c r="BB178" s="28"/>
      <c r="BC178" s="28"/>
      <c r="BD178" s="28"/>
      <c r="BE178" s="28"/>
      <c r="BF178" s="28"/>
      <c r="BG178" s="28"/>
      <c r="BH178" s="215">
        <v>43000</v>
      </c>
      <c r="BI178" s="218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15">
        <v>42678</v>
      </c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5">
        <f t="shared" si="11"/>
        <v>322</v>
      </c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9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7.75" customHeight="1">
      <c r="A179" s="279" t="s">
        <v>141</v>
      </c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150" t="s">
        <v>14</v>
      </c>
      <c r="AK179" s="150"/>
      <c r="AL179" s="150"/>
      <c r="AM179" s="19"/>
      <c r="AN179" s="19"/>
      <c r="AO179" s="19"/>
      <c r="AP179" s="151" t="s">
        <v>440</v>
      </c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3"/>
      <c r="BB179" s="28"/>
      <c r="BC179" s="28"/>
      <c r="BD179" s="28"/>
      <c r="BE179" s="28"/>
      <c r="BF179" s="28"/>
      <c r="BG179" s="28"/>
      <c r="BH179" s="215">
        <v>74400</v>
      </c>
      <c r="BI179" s="218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15">
        <v>60397.84</v>
      </c>
      <c r="BV179" s="216"/>
      <c r="BW179" s="216"/>
      <c r="BX179" s="216"/>
      <c r="BY179" s="216"/>
      <c r="BZ179" s="216"/>
      <c r="CA179" s="216"/>
      <c r="CB179" s="216"/>
      <c r="CC179" s="216"/>
      <c r="CD179" s="216"/>
      <c r="CE179" s="216"/>
      <c r="CF179" s="216"/>
      <c r="CG179" s="216"/>
      <c r="CH179" s="216"/>
      <c r="CI179" s="215">
        <f t="shared" si="11"/>
        <v>14002.160000000003</v>
      </c>
      <c r="CJ179" s="216"/>
      <c r="CK179" s="216"/>
      <c r="CL179" s="216"/>
      <c r="CM179" s="216"/>
      <c r="CN179" s="216"/>
      <c r="CO179" s="216"/>
      <c r="CP179" s="216"/>
      <c r="CQ179" s="216"/>
      <c r="CR179" s="216"/>
      <c r="CS179" s="216"/>
      <c r="CT179" s="21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39" customHeight="1">
      <c r="A180" s="279" t="s">
        <v>442</v>
      </c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150" t="s">
        <v>14</v>
      </c>
      <c r="AK180" s="150"/>
      <c r="AL180" s="150"/>
      <c r="AM180" s="19"/>
      <c r="AN180" s="19"/>
      <c r="AO180" s="19"/>
      <c r="AP180" s="151" t="s">
        <v>443</v>
      </c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3"/>
      <c r="BB180" s="28"/>
      <c r="BC180" s="28"/>
      <c r="BD180" s="28"/>
      <c r="BE180" s="28"/>
      <c r="BF180" s="28"/>
      <c r="BG180" s="28"/>
      <c r="BH180" s="215">
        <f>BH181</f>
        <v>468600</v>
      </c>
      <c r="BI180" s="218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15">
        <f>BU181</f>
        <v>389928.5</v>
      </c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5">
        <f t="shared" si="11"/>
        <v>78671.5</v>
      </c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9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4.75" customHeight="1">
      <c r="A181" s="279" t="s">
        <v>427</v>
      </c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2"/>
      <c r="AJ181" s="150" t="s">
        <v>14</v>
      </c>
      <c r="AK181" s="150"/>
      <c r="AL181" s="150"/>
      <c r="AM181" s="19"/>
      <c r="AN181" s="19"/>
      <c r="AO181" s="19"/>
      <c r="AP181" s="151" t="s">
        <v>444</v>
      </c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3"/>
      <c r="BB181" s="28"/>
      <c r="BC181" s="28"/>
      <c r="BD181" s="28"/>
      <c r="BE181" s="28"/>
      <c r="BF181" s="28"/>
      <c r="BG181" s="28"/>
      <c r="BH181" s="215">
        <f>BH182+BH192</f>
        <v>468600</v>
      </c>
      <c r="BI181" s="218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15">
        <f>BU182+BU192</f>
        <v>389928.5</v>
      </c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5">
        <f t="shared" si="11"/>
        <v>78671.5</v>
      </c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9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18" customHeight="1">
      <c r="A182" s="225" t="s">
        <v>125</v>
      </c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150" t="s">
        <v>14</v>
      </c>
      <c r="AK182" s="150"/>
      <c r="AL182" s="150"/>
      <c r="AM182" s="19"/>
      <c r="AN182" s="19"/>
      <c r="AO182" s="19"/>
      <c r="AP182" s="151" t="s">
        <v>445</v>
      </c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3"/>
      <c r="BB182" s="28"/>
      <c r="BC182" s="28"/>
      <c r="BD182" s="28"/>
      <c r="BE182" s="28"/>
      <c r="BF182" s="28"/>
      <c r="BG182" s="28"/>
      <c r="BH182" s="215">
        <f>BH187+BH183+BH191</f>
        <v>422700</v>
      </c>
      <c r="BI182" s="218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15">
        <f>BU187+BU183+BU191</f>
        <v>344520.5</v>
      </c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216"/>
      <c r="CG182" s="216"/>
      <c r="CH182" s="216"/>
      <c r="CI182" s="215">
        <f aca="true" t="shared" si="12" ref="CI182:CI190">BH182-BU182</f>
        <v>78179.5</v>
      </c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9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9.25" customHeight="1">
      <c r="A183" s="286" t="s">
        <v>126</v>
      </c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150" t="s">
        <v>14</v>
      </c>
      <c r="AK183" s="150"/>
      <c r="AL183" s="150"/>
      <c r="AM183" s="19"/>
      <c r="AN183" s="19"/>
      <c r="AO183" s="19"/>
      <c r="AP183" s="151" t="s">
        <v>446</v>
      </c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3"/>
      <c r="BB183" s="28"/>
      <c r="BC183" s="28"/>
      <c r="BD183" s="28"/>
      <c r="BE183" s="28"/>
      <c r="BF183" s="28"/>
      <c r="BG183" s="28"/>
      <c r="BH183" s="215">
        <f>SUM(BH184+BH186+BI185)</f>
        <v>370800</v>
      </c>
      <c r="BI183" s="218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15">
        <f>SUM(BU184+BU186+BU185)</f>
        <v>301220.97</v>
      </c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216"/>
      <c r="CG183" s="216"/>
      <c r="CH183" s="216"/>
      <c r="CI183" s="215">
        <f t="shared" si="12"/>
        <v>69579.03000000003</v>
      </c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9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18" customHeight="1">
      <c r="A184" s="225" t="s">
        <v>127</v>
      </c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150" t="s">
        <v>14</v>
      </c>
      <c r="AK184" s="150"/>
      <c r="AL184" s="150"/>
      <c r="AM184" s="19"/>
      <c r="AN184" s="19"/>
      <c r="AO184" s="19"/>
      <c r="AP184" s="151" t="s">
        <v>447</v>
      </c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3"/>
      <c r="BB184" s="28"/>
      <c r="BC184" s="28"/>
      <c r="BD184" s="28"/>
      <c r="BE184" s="28"/>
      <c r="BF184" s="28"/>
      <c r="BG184" s="28"/>
      <c r="BH184" s="215">
        <v>275600</v>
      </c>
      <c r="BI184" s="218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15">
        <v>226123.25</v>
      </c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5">
        <f t="shared" si="12"/>
        <v>49476.75</v>
      </c>
      <c r="CJ184" s="216"/>
      <c r="CK184" s="216"/>
      <c r="CL184" s="216"/>
      <c r="CM184" s="216"/>
      <c r="CN184" s="216"/>
      <c r="CO184" s="216"/>
      <c r="CP184" s="216"/>
      <c r="CQ184" s="216"/>
      <c r="CR184" s="216"/>
      <c r="CS184" s="216"/>
      <c r="CT184" s="219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86"/>
      <c r="B185" s="87"/>
      <c r="C185" s="87"/>
      <c r="D185" s="87"/>
      <c r="E185" s="213" t="s">
        <v>128</v>
      </c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4"/>
      <c r="AJ185" s="150" t="s">
        <v>14</v>
      </c>
      <c r="AK185" s="150"/>
      <c r="AL185" s="150"/>
      <c r="AM185" s="19"/>
      <c r="AN185" s="19"/>
      <c r="AO185" s="19"/>
      <c r="AP185" s="151" t="s">
        <v>498</v>
      </c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3"/>
      <c r="BB185" s="28"/>
      <c r="BC185" s="28"/>
      <c r="BD185" s="28"/>
      <c r="BE185" s="28"/>
      <c r="BF185" s="28"/>
      <c r="BG185" s="28"/>
      <c r="BH185" s="119"/>
      <c r="BI185" s="120">
        <v>0</v>
      </c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15">
        <v>0</v>
      </c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217"/>
      <c r="CI185" s="215">
        <f>BI185-BU185</f>
        <v>0</v>
      </c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9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27.75" customHeight="1">
      <c r="A186" s="279" t="s">
        <v>129</v>
      </c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150" t="s">
        <v>14</v>
      </c>
      <c r="AK186" s="150"/>
      <c r="AL186" s="150"/>
      <c r="AM186" s="19"/>
      <c r="AN186" s="19"/>
      <c r="AO186" s="19"/>
      <c r="AP186" s="151" t="s">
        <v>448</v>
      </c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3"/>
      <c r="BB186" s="28"/>
      <c r="BC186" s="28"/>
      <c r="BD186" s="28"/>
      <c r="BE186" s="28"/>
      <c r="BF186" s="28"/>
      <c r="BG186" s="28"/>
      <c r="BH186" s="215">
        <v>95200</v>
      </c>
      <c r="BI186" s="218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15">
        <v>75097.72</v>
      </c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5">
        <f t="shared" si="12"/>
        <v>20102.28</v>
      </c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9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225" t="s">
        <v>215</v>
      </c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150" t="s">
        <v>14</v>
      </c>
      <c r="AK187" s="150"/>
      <c r="AL187" s="150"/>
      <c r="AM187" s="19"/>
      <c r="AN187" s="19"/>
      <c r="AO187" s="19"/>
      <c r="AP187" s="151" t="s">
        <v>450</v>
      </c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3"/>
      <c r="BB187" s="28"/>
      <c r="BC187" s="28"/>
      <c r="BD187" s="28"/>
      <c r="BE187" s="28"/>
      <c r="BF187" s="28"/>
      <c r="BG187" s="28"/>
      <c r="BH187" s="215">
        <f>BH190+BH188+BH189</f>
        <v>50400</v>
      </c>
      <c r="BI187" s="218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15">
        <f>BU188+BU189+BU190</f>
        <v>43099.53</v>
      </c>
      <c r="BV187" s="216"/>
      <c r="BW187" s="216"/>
      <c r="BX187" s="216"/>
      <c r="BY187" s="216"/>
      <c r="BZ187" s="216"/>
      <c r="CA187" s="216"/>
      <c r="CB187" s="216"/>
      <c r="CC187" s="216"/>
      <c r="CD187" s="216"/>
      <c r="CE187" s="216"/>
      <c r="CF187" s="216"/>
      <c r="CG187" s="216"/>
      <c r="CH187" s="216"/>
      <c r="CI187" s="215">
        <f t="shared" si="12"/>
        <v>7300.470000000001</v>
      </c>
      <c r="CJ187" s="216"/>
      <c r="CK187" s="216"/>
      <c r="CL187" s="216"/>
      <c r="CM187" s="216"/>
      <c r="CN187" s="216"/>
      <c r="CO187" s="216"/>
      <c r="CP187" s="216"/>
      <c r="CQ187" s="216"/>
      <c r="CR187" s="216"/>
      <c r="CS187" s="216"/>
      <c r="CT187" s="219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232" t="s">
        <v>136</v>
      </c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150" t="s">
        <v>14</v>
      </c>
      <c r="AK188" s="150"/>
      <c r="AL188" s="150"/>
      <c r="AM188" s="150"/>
      <c r="AN188" s="150"/>
      <c r="AO188" s="150"/>
      <c r="AP188" s="151" t="s">
        <v>449</v>
      </c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3"/>
      <c r="BB188" s="28"/>
      <c r="BC188" s="28"/>
      <c r="BD188" s="28"/>
      <c r="BE188" s="28"/>
      <c r="BF188" s="28"/>
      <c r="BG188" s="28"/>
      <c r="BH188" s="274">
        <v>11000</v>
      </c>
      <c r="BI188" s="275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74">
        <v>8788.98</v>
      </c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15">
        <f t="shared" si="12"/>
        <v>2211.0200000000004</v>
      </c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7.75" customHeight="1">
      <c r="A189" s="245" t="s">
        <v>256</v>
      </c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150" t="s">
        <v>14</v>
      </c>
      <c r="AK189" s="150"/>
      <c r="AL189" s="150"/>
      <c r="AM189" s="150"/>
      <c r="AN189" s="150"/>
      <c r="AO189" s="150"/>
      <c r="AP189" s="151" t="s">
        <v>451</v>
      </c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3"/>
      <c r="BB189" s="28"/>
      <c r="BC189" s="28"/>
      <c r="BD189" s="28"/>
      <c r="BE189" s="28"/>
      <c r="BF189" s="28"/>
      <c r="BG189" s="28"/>
      <c r="BH189" s="248">
        <v>500</v>
      </c>
      <c r="BI189" s="24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48">
        <v>0</v>
      </c>
      <c r="BV189" s="291"/>
      <c r="BW189" s="291"/>
      <c r="BX189" s="291"/>
      <c r="BY189" s="291"/>
      <c r="BZ189" s="291"/>
      <c r="CA189" s="291"/>
      <c r="CB189" s="291"/>
      <c r="CC189" s="291"/>
      <c r="CD189" s="291"/>
      <c r="CE189" s="291"/>
      <c r="CF189" s="291"/>
      <c r="CG189" s="291"/>
      <c r="CH189" s="291"/>
      <c r="CI189" s="215">
        <f t="shared" si="12"/>
        <v>500</v>
      </c>
      <c r="CJ189" s="216"/>
      <c r="CK189" s="216"/>
      <c r="CL189" s="216"/>
      <c r="CM189" s="216"/>
      <c r="CN189" s="216"/>
      <c r="CO189" s="216"/>
      <c r="CP189" s="216"/>
      <c r="CQ189" s="216"/>
      <c r="CR189" s="216"/>
      <c r="CS189" s="216"/>
      <c r="CT189" s="21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225" t="s">
        <v>130</v>
      </c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150" t="s">
        <v>14</v>
      </c>
      <c r="AK190" s="150"/>
      <c r="AL190" s="150"/>
      <c r="AM190" s="19"/>
      <c r="AN190" s="19"/>
      <c r="AO190" s="19"/>
      <c r="AP190" s="151" t="s">
        <v>452</v>
      </c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3"/>
      <c r="BB190" s="28"/>
      <c r="BC190" s="28"/>
      <c r="BD190" s="28"/>
      <c r="BE190" s="28"/>
      <c r="BF190" s="28"/>
      <c r="BG190" s="28"/>
      <c r="BH190" s="215">
        <v>38900</v>
      </c>
      <c r="BI190" s="218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15">
        <v>34310.55</v>
      </c>
      <c r="BV190" s="216"/>
      <c r="BW190" s="216"/>
      <c r="BX190" s="216"/>
      <c r="BY190" s="216"/>
      <c r="BZ190" s="216"/>
      <c r="CA190" s="216"/>
      <c r="CB190" s="216"/>
      <c r="CC190" s="216"/>
      <c r="CD190" s="216"/>
      <c r="CE190" s="216"/>
      <c r="CF190" s="216"/>
      <c r="CG190" s="216"/>
      <c r="CH190" s="216"/>
      <c r="CI190" s="215">
        <f t="shared" si="12"/>
        <v>4589.449999999997</v>
      </c>
      <c r="CJ190" s="216"/>
      <c r="CK190" s="216"/>
      <c r="CL190" s="216"/>
      <c r="CM190" s="216"/>
      <c r="CN190" s="216"/>
      <c r="CO190" s="216"/>
      <c r="CP190" s="216"/>
      <c r="CQ190" s="216"/>
      <c r="CR190" s="216"/>
      <c r="CS190" s="216"/>
      <c r="CT190" s="21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225" t="s">
        <v>143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150" t="s">
        <v>14</v>
      </c>
      <c r="AK191" s="150"/>
      <c r="AL191" s="150"/>
      <c r="AM191" s="19"/>
      <c r="AN191" s="19"/>
      <c r="AO191" s="19"/>
      <c r="AP191" s="151" t="s">
        <v>514</v>
      </c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3"/>
      <c r="BB191" s="28"/>
      <c r="BC191" s="28"/>
      <c r="BD191" s="28"/>
      <c r="BE191" s="28"/>
      <c r="BF191" s="28"/>
      <c r="BG191" s="28"/>
      <c r="BH191" s="215">
        <v>1500</v>
      </c>
      <c r="BI191" s="218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15">
        <v>200</v>
      </c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5">
        <f aca="true" t="shared" si="13" ref="CI191:CI201">BH191-BU191</f>
        <v>1300</v>
      </c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5.5" customHeight="1">
      <c r="A192" s="279" t="s">
        <v>139</v>
      </c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150" t="s">
        <v>14</v>
      </c>
      <c r="AK192" s="150"/>
      <c r="AL192" s="150"/>
      <c r="AM192" s="19"/>
      <c r="AN192" s="19"/>
      <c r="AO192" s="19"/>
      <c r="AP192" s="151" t="s">
        <v>453</v>
      </c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3"/>
      <c r="BB192" s="28"/>
      <c r="BC192" s="28"/>
      <c r="BD192" s="28"/>
      <c r="BE192" s="28"/>
      <c r="BF192" s="28"/>
      <c r="BG192" s="28"/>
      <c r="BH192" s="215">
        <f>BH193+BH194</f>
        <v>45900</v>
      </c>
      <c r="BI192" s="218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15">
        <f>BU193+BU194</f>
        <v>45408</v>
      </c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5">
        <f t="shared" si="13"/>
        <v>492</v>
      </c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9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7" customHeight="1">
      <c r="A193" s="279" t="s">
        <v>140</v>
      </c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150" t="s">
        <v>14</v>
      </c>
      <c r="AK193" s="150"/>
      <c r="AL193" s="150"/>
      <c r="AM193" s="19"/>
      <c r="AN193" s="19"/>
      <c r="AO193" s="19"/>
      <c r="AP193" s="151" t="s">
        <v>454</v>
      </c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3"/>
      <c r="BB193" s="28"/>
      <c r="BC193" s="28"/>
      <c r="BD193" s="28"/>
      <c r="BE193" s="28"/>
      <c r="BF193" s="28"/>
      <c r="BG193" s="28"/>
      <c r="BH193" s="215">
        <v>43000</v>
      </c>
      <c r="BI193" s="218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15">
        <v>42604</v>
      </c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5">
        <f t="shared" si="13"/>
        <v>396</v>
      </c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30" customHeight="1">
      <c r="A194" s="279" t="s">
        <v>141</v>
      </c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150" t="s">
        <v>14</v>
      </c>
      <c r="AK194" s="150"/>
      <c r="AL194" s="150"/>
      <c r="AM194" s="19"/>
      <c r="AN194" s="19"/>
      <c r="AO194" s="19"/>
      <c r="AP194" s="151" t="s">
        <v>455</v>
      </c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3"/>
      <c r="BB194" s="28"/>
      <c r="BC194" s="28"/>
      <c r="BD194" s="28"/>
      <c r="BE194" s="28"/>
      <c r="BF194" s="28"/>
      <c r="BG194" s="28"/>
      <c r="BH194" s="215">
        <v>2900</v>
      </c>
      <c r="BI194" s="218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15">
        <v>2804</v>
      </c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5">
        <f t="shared" si="13"/>
        <v>96</v>
      </c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367" t="s">
        <v>170</v>
      </c>
      <c r="B195" s="368"/>
      <c r="C195" s="368"/>
      <c r="D195" s="368"/>
      <c r="E195" s="368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9" t="s">
        <v>14</v>
      </c>
      <c r="AK195" s="369"/>
      <c r="AL195" s="369"/>
      <c r="AM195" s="105"/>
      <c r="AN195" s="105"/>
      <c r="AO195" s="105"/>
      <c r="AP195" s="369" t="s">
        <v>316</v>
      </c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106"/>
      <c r="BC195" s="106"/>
      <c r="BD195" s="106"/>
      <c r="BE195" s="106"/>
      <c r="BF195" s="106"/>
      <c r="BG195" s="106"/>
      <c r="BH195" s="297">
        <f aca="true" t="shared" si="14" ref="BH195:BH200">BH196</f>
        <v>20000</v>
      </c>
      <c r="BI195" s="390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297">
        <f aca="true" t="shared" si="15" ref="BU195:BU200">BU196</f>
        <v>19927</v>
      </c>
      <c r="BV195" s="298"/>
      <c r="BW195" s="298"/>
      <c r="BX195" s="298"/>
      <c r="BY195" s="298"/>
      <c r="BZ195" s="298"/>
      <c r="CA195" s="298"/>
      <c r="CB195" s="298"/>
      <c r="CC195" s="298"/>
      <c r="CD195" s="298"/>
      <c r="CE195" s="298"/>
      <c r="CF195" s="298"/>
      <c r="CG195" s="298"/>
      <c r="CH195" s="298"/>
      <c r="CI195" s="297">
        <f t="shared" si="13"/>
        <v>73</v>
      </c>
      <c r="CJ195" s="298"/>
      <c r="CK195" s="298"/>
      <c r="CL195" s="298"/>
      <c r="CM195" s="298"/>
      <c r="CN195" s="298"/>
      <c r="CO195" s="298"/>
      <c r="CP195" s="298"/>
      <c r="CQ195" s="298"/>
      <c r="CR195" s="298"/>
      <c r="CS195" s="298"/>
      <c r="CT195" s="29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35.25" customHeight="1">
      <c r="A196" s="245" t="s">
        <v>317</v>
      </c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150" t="s">
        <v>14</v>
      </c>
      <c r="AK196" s="150"/>
      <c r="AL196" s="150"/>
      <c r="AM196" s="19"/>
      <c r="AN196" s="19"/>
      <c r="AO196" s="19"/>
      <c r="AP196" s="150" t="s">
        <v>318</v>
      </c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28"/>
      <c r="BC196" s="28"/>
      <c r="BD196" s="28"/>
      <c r="BE196" s="28"/>
      <c r="BF196" s="28"/>
      <c r="BG196" s="28"/>
      <c r="BH196" s="215">
        <f t="shared" si="14"/>
        <v>20000</v>
      </c>
      <c r="BI196" s="218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15">
        <f t="shared" si="15"/>
        <v>19927</v>
      </c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5">
        <f t="shared" si="13"/>
        <v>73</v>
      </c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78" customFormat="1" ht="29.25" customHeight="1">
      <c r="A197" s="283" t="s">
        <v>315</v>
      </c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5"/>
      <c r="AJ197" s="220" t="s">
        <v>14</v>
      </c>
      <c r="AK197" s="221"/>
      <c r="AL197" s="222"/>
      <c r="AM197" s="30"/>
      <c r="AN197" s="30"/>
      <c r="AO197" s="30"/>
      <c r="AP197" s="235" t="s">
        <v>319</v>
      </c>
      <c r="AQ197" s="235"/>
      <c r="AR197" s="235"/>
      <c r="AS197" s="235"/>
      <c r="AT197" s="235"/>
      <c r="AU197" s="235"/>
      <c r="AV197" s="235"/>
      <c r="AW197" s="235"/>
      <c r="AX197" s="235"/>
      <c r="AY197" s="235"/>
      <c r="AZ197" s="235"/>
      <c r="BA197" s="235"/>
      <c r="BB197" s="31"/>
      <c r="BC197" s="31"/>
      <c r="BD197" s="31"/>
      <c r="BE197" s="31"/>
      <c r="BF197" s="31"/>
      <c r="BG197" s="31"/>
      <c r="BH197" s="208">
        <f t="shared" si="14"/>
        <v>20000</v>
      </c>
      <c r="BI197" s="25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208">
        <f t="shared" si="15"/>
        <v>19927</v>
      </c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53"/>
      <c r="CI197" s="208">
        <f t="shared" si="13"/>
        <v>73</v>
      </c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10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</row>
    <row r="198" spans="1:188" s="72" customFormat="1" ht="56.25" customHeight="1">
      <c r="A198" s="254" t="s">
        <v>420</v>
      </c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391"/>
      <c r="AJ198" s="257" t="s">
        <v>14</v>
      </c>
      <c r="AK198" s="258"/>
      <c r="AL198" s="259"/>
      <c r="AM198" s="91"/>
      <c r="AN198" s="91"/>
      <c r="AO198" s="91"/>
      <c r="AP198" s="236" t="s">
        <v>320</v>
      </c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89"/>
      <c r="BC198" s="89"/>
      <c r="BD198" s="89"/>
      <c r="BE198" s="89"/>
      <c r="BF198" s="89"/>
      <c r="BG198" s="89"/>
      <c r="BH198" s="250">
        <f t="shared" si="14"/>
        <v>20000</v>
      </c>
      <c r="BI198" s="256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250">
        <f t="shared" si="15"/>
        <v>19927</v>
      </c>
      <c r="BV198" s="251"/>
      <c r="BW198" s="251"/>
      <c r="BX198" s="251"/>
      <c r="BY198" s="251"/>
      <c r="BZ198" s="251"/>
      <c r="CA198" s="251"/>
      <c r="CB198" s="251"/>
      <c r="CC198" s="251"/>
      <c r="CD198" s="251"/>
      <c r="CE198" s="251"/>
      <c r="CF198" s="251"/>
      <c r="CG198" s="251"/>
      <c r="CH198" s="256"/>
      <c r="CI198" s="250">
        <f t="shared" si="13"/>
        <v>73</v>
      </c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2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</row>
    <row r="199" spans="1:188" s="72" customFormat="1" ht="27.75" customHeight="1">
      <c r="A199" s="245" t="s">
        <v>124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151" t="s">
        <v>14</v>
      </c>
      <c r="AK199" s="152"/>
      <c r="AL199" s="153"/>
      <c r="AM199" s="19"/>
      <c r="AN199" s="19"/>
      <c r="AO199" s="19"/>
      <c r="AP199" s="150" t="s">
        <v>506</v>
      </c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28"/>
      <c r="BC199" s="28"/>
      <c r="BD199" s="28"/>
      <c r="BE199" s="28"/>
      <c r="BF199" s="28"/>
      <c r="BG199" s="28"/>
      <c r="BH199" s="215">
        <f t="shared" si="14"/>
        <v>20000</v>
      </c>
      <c r="BI199" s="218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15">
        <f t="shared" si="15"/>
        <v>19927</v>
      </c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8"/>
      <c r="CI199" s="215">
        <f t="shared" si="13"/>
        <v>73</v>
      </c>
      <c r="CJ199" s="216"/>
      <c r="CK199" s="216"/>
      <c r="CL199" s="216"/>
      <c r="CM199" s="216"/>
      <c r="CN199" s="216"/>
      <c r="CO199" s="216"/>
      <c r="CP199" s="216"/>
      <c r="CQ199" s="216"/>
      <c r="CR199" s="216"/>
      <c r="CS199" s="216"/>
      <c r="CT199" s="219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</row>
    <row r="200" spans="1:188" s="72" customFormat="1" ht="24.75" customHeight="1">
      <c r="A200" s="245" t="s">
        <v>125</v>
      </c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7"/>
      <c r="AJ200" s="151" t="s">
        <v>14</v>
      </c>
      <c r="AK200" s="152"/>
      <c r="AL200" s="153"/>
      <c r="AM200" s="19"/>
      <c r="AN200" s="19"/>
      <c r="AO200" s="19"/>
      <c r="AP200" s="150" t="s">
        <v>507</v>
      </c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28"/>
      <c r="BC200" s="28"/>
      <c r="BD200" s="28"/>
      <c r="BE200" s="28"/>
      <c r="BF200" s="28"/>
      <c r="BG200" s="28"/>
      <c r="BH200" s="215">
        <f t="shared" si="14"/>
        <v>20000</v>
      </c>
      <c r="BI200" s="218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15">
        <f t="shared" si="15"/>
        <v>19927</v>
      </c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8"/>
      <c r="CI200" s="215">
        <f t="shared" si="13"/>
        <v>73</v>
      </c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9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</row>
    <row r="201" spans="1:188" s="72" customFormat="1" ht="20.25" customHeight="1">
      <c r="A201" s="245" t="s">
        <v>143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7"/>
      <c r="AJ201" s="151" t="s">
        <v>14</v>
      </c>
      <c r="AK201" s="152"/>
      <c r="AL201" s="153"/>
      <c r="AM201" s="19"/>
      <c r="AN201" s="19"/>
      <c r="AO201" s="19"/>
      <c r="AP201" s="150" t="s">
        <v>508</v>
      </c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28"/>
      <c r="BC201" s="28"/>
      <c r="BD201" s="28"/>
      <c r="BE201" s="28"/>
      <c r="BF201" s="28"/>
      <c r="BG201" s="28"/>
      <c r="BH201" s="215">
        <v>20000</v>
      </c>
      <c r="BI201" s="218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15">
        <v>19927</v>
      </c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8"/>
      <c r="CI201" s="215">
        <f t="shared" si="13"/>
        <v>73</v>
      </c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9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</row>
    <row r="202" spans="1:188" s="47" customFormat="1" ht="59.25" customHeight="1">
      <c r="A202" s="384" t="s">
        <v>322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234" t="s">
        <v>14</v>
      </c>
      <c r="AK202" s="234"/>
      <c r="AL202" s="234"/>
      <c r="AM202" s="53"/>
      <c r="AN202" s="53"/>
      <c r="AO202" s="53"/>
      <c r="AP202" s="234" t="s">
        <v>355</v>
      </c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  <c r="BA202" s="234"/>
      <c r="BB202" s="51"/>
      <c r="BC202" s="51"/>
      <c r="BD202" s="51"/>
      <c r="BE202" s="51"/>
      <c r="BF202" s="51"/>
      <c r="BG202" s="51"/>
      <c r="BH202" s="269">
        <f aca="true" t="shared" si="16" ref="BH202:BH208">BH203</f>
        <v>177100</v>
      </c>
      <c r="BI202" s="270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269">
        <f aca="true" t="shared" si="17" ref="BU202:BU208">BU203</f>
        <v>177089.31</v>
      </c>
      <c r="BV202" s="300"/>
      <c r="BW202" s="300"/>
      <c r="BX202" s="300"/>
      <c r="BY202" s="300"/>
      <c r="BZ202" s="300"/>
      <c r="CA202" s="300"/>
      <c r="CB202" s="300"/>
      <c r="CC202" s="300"/>
      <c r="CD202" s="300"/>
      <c r="CE202" s="300"/>
      <c r="CF202" s="300"/>
      <c r="CG202" s="300"/>
      <c r="CH202" s="300"/>
      <c r="CI202" s="269">
        <f aca="true" t="shared" si="18" ref="CI202:CI209">BH202-BU202</f>
        <v>10.690000000002328</v>
      </c>
      <c r="CJ202" s="300"/>
      <c r="CK202" s="300"/>
      <c r="CL202" s="300"/>
      <c r="CM202" s="300"/>
      <c r="CN202" s="300"/>
      <c r="CO202" s="300"/>
      <c r="CP202" s="300"/>
      <c r="CQ202" s="300"/>
      <c r="CR202" s="300"/>
      <c r="CS202" s="300"/>
      <c r="CT202" s="371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</row>
    <row r="203" spans="1:188" s="24" customFormat="1" ht="28.5" customHeight="1">
      <c r="A203" s="336" t="s">
        <v>323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27" t="s">
        <v>14</v>
      </c>
      <c r="AK203" s="127"/>
      <c r="AL203" s="127"/>
      <c r="AM203" s="15"/>
      <c r="AN203" s="15"/>
      <c r="AO203" s="15"/>
      <c r="AP203" s="127" t="s">
        <v>356</v>
      </c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80"/>
      <c r="BC203" s="80"/>
      <c r="BD203" s="80"/>
      <c r="BE203" s="80"/>
      <c r="BF203" s="80"/>
      <c r="BG203" s="80"/>
      <c r="BH203" s="131">
        <f t="shared" si="16"/>
        <v>177100</v>
      </c>
      <c r="BI203" s="137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31">
        <f t="shared" si="17"/>
        <v>177089.31</v>
      </c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1">
        <f t="shared" si="18"/>
        <v>10.690000000002328</v>
      </c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4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8.5" customHeight="1">
      <c r="A204" s="336" t="s">
        <v>164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27" t="s">
        <v>14</v>
      </c>
      <c r="AK204" s="127"/>
      <c r="AL204" s="127"/>
      <c r="AM204" s="15"/>
      <c r="AN204" s="15"/>
      <c r="AO204" s="15"/>
      <c r="AP204" s="127" t="s">
        <v>357</v>
      </c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80"/>
      <c r="BC204" s="80"/>
      <c r="BD204" s="80"/>
      <c r="BE204" s="80"/>
      <c r="BF204" s="80"/>
      <c r="BG204" s="80"/>
      <c r="BH204" s="131">
        <f t="shared" si="16"/>
        <v>177100</v>
      </c>
      <c r="BI204" s="137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31">
        <f t="shared" si="17"/>
        <v>177089.31</v>
      </c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1">
        <f t="shared" si="18"/>
        <v>10.690000000002328</v>
      </c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4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36" customHeight="1">
      <c r="A205" s="242" t="s">
        <v>358</v>
      </c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127" t="s">
        <v>14</v>
      </c>
      <c r="AK205" s="127"/>
      <c r="AL205" s="127"/>
      <c r="AM205" s="127"/>
      <c r="AN205" s="127"/>
      <c r="AO205" s="127"/>
      <c r="AP205" s="127" t="s">
        <v>364</v>
      </c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80"/>
      <c r="BC205" s="80"/>
      <c r="BD205" s="80"/>
      <c r="BE205" s="80"/>
      <c r="BF205" s="80"/>
      <c r="BG205" s="80"/>
      <c r="BH205" s="148">
        <f t="shared" si="16"/>
        <v>177100</v>
      </c>
      <c r="BI205" s="148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31">
        <f t="shared" si="17"/>
        <v>177089.31</v>
      </c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1">
        <f t="shared" si="18"/>
        <v>10.690000000002328</v>
      </c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4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1" customHeight="1">
      <c r="A206" s="242" t="s">
        <v>359</v>
      </c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127" t="s">
        <v>14</v>
      </c>
      <c r="AK206" s="127"/>
      <c r="AL206" s="127"/>
      <c r="AM206" s="81"/>
      <c r="AN206" s="81"/>
      <c r="AO206" s="81"/>
      <c r="AP206" s="127" t="s">
        <v>363</v>
      </c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82"/>
      <c r="BC206" s="82"/>
      <c r="BD206" s="82"/>
      <c r="BE206" s="82"/>
      <c r="BF206" s="82"/>
      <c r="BG206" s="82"/>
      <c r="BH206" s="131">
        <f t="shared" si="16"/>
        <v>177100</v>
      </c>
      <c r="BI206" s="137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31">
        <f t="shared" si="17"/>
        <v>177089.31</v>
      </c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1">
        <f t="shared" si="18"/>
        <v>10.690000000002328</v>
      </c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4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18" customHeight="1">
      <c r="A207" s="242" t="s">
        <v>125</v>
      </c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127" t="s">
        <v>14</v>
      </c>
      <c r="AK207" s="127"/>
      <c r="AL207" s="127"/>
      <c r="AM207" s="81"/>
      <c r="AN207" s="81"/>
      <c r="AO207" s="81"/>
      <c r="AP207" s="127" t="s">
        <v>362</v>
      </c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82"/>
      <c r="BC207" s="82"/>
      <c r="BD207" s="82"/>
      <c r="BE207" s="82"/>
      <c r="BF207" s="82"/>
      <c r="BG207" s="82"/>
      <c r="BH207" s="131">
        <f t="shared" si="16"/>
        <v>177100</v>
      </c>
      <c r="BI207" s="137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31">
        <f t="shared" si="17"/>
        <v>177089.31</v>
      </c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1">
        <f t="shared" si="18"/>
        <v>10.690000000002328</v>
      </c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4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9.25" customHeight="1">
      <c r="A208" s="242" t="s">
        <v>326</v>
      </c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127" t="s">
        <v>14</v>
      </c>
      <c r="AK208" s="127"/>
      <c r="AL208" s="127"/>
      <c r="AM208" s="127"/>
      <c r="AN208" s="127"/>
      <c r="AO208" s="127"/>
      <c r="AP208" s="127" t="s">
        <v>361</v>
      </c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80"/>
      <c r="BC208" s="80"/>
      <c r="BD208" s="80"/>
      <c r="BE208" s="80"/>
      <c r="BF208" s="80"/>
      <c r="BG208" s="80"/>
      <c r="BH208" s="148">
        <f t="shared" si="16"/>
        <v>177100</v>
      </c>
      <c r="BI208" s="148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31">
        <f t="shared" si="17"/>
        <v>177089.31</v>
      </c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1">
        <f t="shared" si="18"/>
        <v>10.690000000002328</v>
      </c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4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36.75" customHeight="1">
      <c r="A209" s="242" t="s">
        <v>327</v>
      </c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127" t="s">
        <v>14</v>
      </c>
      <c r="AK209" s="127"/>
      <c r="AL209" s="127"/>
      <c r="AM209" s="81"/>
      <c r="AN209" s="81"/>
      <c r="AO209" s="81"/>
      <c r="AP209" s="127" t="s">
        <v>360</v>
      </c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82"/>
      <c r="BC209" s="82"/>
      <c r="BD209" s="82"/>
      <c r="BE209" s="82"/>
      <c r="BF209" s="82"/>
      <c r="BG209" s="82"/>
      <c r="BH209" s="131">
        <v>177100</v>
      </c>
      <c r="BI209" s="137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31">
        <v>177089.31</v>
      </c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1">
        <f t="shared" si="18"/>
        <v>10.690000000002328</v>
      </c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4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ht="12" thickBot="1"/>
    <row r="211" spans="1:98" ht="24" customHeight="1" thickBot="1">
      <c r="A211" s="316" t="s">
        <v>232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7" t="s">
        <v>15</v>
      </c>
      <c r="AK211" s="318"/>
      <c r="AL211" s="318"/>
      <c r="AM211" s="318"/>
      <c r="AN211" s="318"/>
      <c r="AO211" s="318"/>
      <c r="AP211" s="318" t="s">
        <v>18</v>
      </c>
      <c r="AQ211" s="318"/>
      <c r="AR211" s="318"/>
      <c r="AS211" s="318"/>
      <c r="AT211" s="318"/>
      <c r="AU211" s="318"/>
      <c r="AV211" s="318"/>
      <c r="AW211" s="318"/>
      <c r="AX211" s="318"/>
      <c r="AY211" s="318"/>
      <c r="AZ211" s="318"/>
      <c r="BA211" s="318"/>
      <c r="BB211" s="319">
        <v>-1537900</v>
      </c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75"/>
      <c r="BU211" s="320">
        <v>-701749.03</v>
      </c>
      <c r="BV211" s="320"/>
      <c r="BW211" s="320"/>
      <c r="BX211" s="320"/>
      <c r="BY211" s="320"/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15" t="s">
        <v>18</v>
      </c>
      <c r="CJ211" s="315"/>
      <c r="CK211" s="315"/>
      <c r="CL211" s="315"/>
      <c r="CM211" s="315"/>
      <c r="CN211" s="315"/>
      <c r="CO211" s="315"/>
      <c r="CP211" s="315"/>
      <c r="CQ211" s="315"/>
      <c r="CR211" s="315"/>
      <c r="CS211" s="315"/>
      <c r="CT211" s="315"/>
    </row>
    <row r="212" ht="3" customHeight="1"/>
  </sheetData>
  <sheetProtection/>
  <mergeCells count="1229">
    <mergeCell ref="E147:AI147"/>
    <mergeCell ref="BU147:CH147"/>
    <mergeCell ref="CI147:CT147"/>
    <mergeCell ref="AJ32:AL32"/>
    <mergeCell ref="AP32:BA32"/>
    <mergeCell ref="BU32:CH32"/>
    <mergeCell ref="CI32:CT32"/>
    <mergeCell ref="AP147:BA147"/>
    <mergeCell ref="AJ147:AL147"/>
    <mergeCell ref="A77:AI77"/>
    <mergeCell ref="CI59:CT59"/>
    <mergeCell ref="E78:AI78"/>
    <mergeCell ref="AJ85:AO85"/>
    <mergeCell ref="A85:AI85"/>
    <mergeCell ref="BI85:BJ85"/>
    <mergeCell ref="BU75:CH75"/>
    <mergeCell ref="AJ76:AO76"/>
    <mergeCell ref="AP77:BA77"/>
    <mergeCell ref="CI60:CT60"/>
    <mergeCell ref="BH64:BI64"/>
    <mergeCell ref="AP80:BA80"/>
    <mergeCell ref="BU60:CH60"/>
    <mergeCell ref="AP57:BA57"/>
    <mergeCell ref="AP58:BA58"/>
    <mergeCell ref="AP59:BA59"/>
    <mergeCell ref="BU57:CH57"/>
    <mergeCell ref="AP73:BA73"/>
    <mergeCell ref="BU58:CH58"/>
    <mergeCell ref="BI57:BJ57"/>
    <mergeCell ref="AJ59:AL59"/>
    <mergeCell ref="AP60:BA60"/>
    <mergeCell ref="E59:AI59"/>
    <mergeCell ref="AP93:BA93"/>
    <mergeCell ref="A81:AI81"/>
    <mergeCell ref="BH72:BI72"/>
    <mergeCell ref="A79:AI79"/>
    <mergeCell ref="E60:AI60"/>
    <mergeCell ref="A80:AI80"/>
    <mergeCell ref="AJ58:AL58"/>
    <mergeCell ref="E97:AI97"/>
    <mergeCell ref="AP97:BA97"/>
    <mergeCell ref="BU97:CH97"/>
    <mergeCell ref="BI59:BJ59"/>
    <mergeCell ref="BI58:BJ58"/>
    <mergeCell ref="AP74:BA74"/>
    <mergeCell ref="A70:AI70"/>
    <mergeCell ref="AJ97:AL97"/>
    <mergeCell ref="AJ80:AL80"/>
    <mergeCell ref="BU24:CH24"/>
    <mergeCell ref="BH30:BI30"/>
    <mergeCell ref="BH27:BI27"/>
    <mergeCell ref="BU30:CH30"/>
    <mergeCell ref="BU31:CH31"/>
    <mergeCell ref="AJ52:AL52"/>
    <mergeCell ref="BU49:CH49"/>
    <mergeCell ref="BU50:CH50"/>
    <mergeCell ref="AP196:BA196"/>
    <mergeCell ref="E56:AI56"/>
    <mergeCell ref="BI56:BJ56"/>
    <mergeCell ref="BU56:CH56"/>
    <mergeCell ref="AP56:BA56"/>
    <mergeCell ref="E32:AI32"/>
    <mergeCell ref="BU59:CH59"/>
    <mergeCell ref="AJ56:AL56"/>
    <mergeCell ref="AJ53:AL53"/>
    <mergeCell ref="A50:AI50"/>
    <mergeCell ref="AJ142:AL142"/>
    <mergeCell ref="CI37:CT37"/>
    <mergeCell ref="CI36:CT36"/>
    <mergeCell ref="BI37:BJ37"/>
    <mergeCell ref="BI36:BJ36"/>
    <mergeCell ref="CI58:CT58"/>
    <mergeCell ref="CI57:CT57"/>
    <mergeCell ref="CI56:CT56"/>
    <mergeCell ref="AJ60:AL60"/>
    <mergeCell ref="BU53:CH53"/>
    <mergeCell ref="AJ197:AL197"/>
    <mergeCell ref="AP197:BA197"/>
    <mergeCell ref="BU206:CH206"/>
    <mergeCell ref="AP36:BA36"/>
    <mergeCell ref="AP37:BA37"/>
    <mergeCell ref="AJ36:AO36"/>
    <mergeCell ref="AJ37:AO37"/>
    <mergeCell ref="BU37:CH37"/>
    <mergeCell ref="BU78:CH78"/>
    <mergeCell ref="BH197:BI197"/>
    <mergeCell ref="AJ206:AL206"/>
    <mergeCell ref="AP206:BA206"/>
    <mergeCell ref="BH206:BI206"/>
    <mergeCell ref="BH196:BI196"/>
    <mergeCell ref="E145:AI145"/>
    <mergeCell ref="E146:AI146"/>
    <mergeCell ref="AP205:BA205"/>
    <mergeCell ref="A196:AI196"/>
    <mergeCell ref="AJ196:AL196"/>
    <mergeCell ref="A197:AI197"/>
    <mergeCell ref="A199:AI199"/>
    <mergeCell ref="A198:AI198"/>
    <mergeCell ref="CI204:CT204"/>
    <mergeCell ref="BH204:BI204"/>
    <mergeCell ref="BU204:CH204"/>
    <mergeCell ref="AJ204:AL204"/>
    <mergeCell ref="AJ199:AL199"/>
    <mergeCell ref="AJ202:AL202"/>
    <mergeCell ref="CI139:CT139"/>
    <mergeCell ref="CI138:CT138"/>
    <mergeCell ref="BI132:BJ132"/>
    <mergeCell ref="BU141:CH141"/>
    <mergeCell ref="BU142:CH142"/>
    <mergeCell ref="BU143:CH143"/>
    <mergeCell ref="BU132:CH132"/>
    <mergeCell ref="BU133:CH133"/>
    <mergeCell ref="BU134:CH134"/>
    <mergeCell ref="BU135:CH135"/>
    <mergeCell ref="BU144:CH144"/>
    <mergeCell ref="AJ144:AL144"/>
    <mergeCell ref="AP185:BA185"/>
    <mergeCell ref="A184:AI184"/>
    <mergeCell ref="AP195:BA195"/>
    <mergeCell ref="BH195:BI195"/>
    <mergeCell ref="A182:AI182"/>
    <mergeCell ref="AJ182:AL182"/>
    <mergeCell ref="A190:AI190"/>
    <mergeCell ref="AJ190:AL190"/>
    <mergeCell ref="E144:AI144"/>
    <mergeCell ref="AJ79:AL79"/>
    <mergeCell ref="AP79:BA79"/>
    <mergeCell ref="AJ118:AL118"/>
    <mergeCell ref="AP189:BA189"/>
    <mergeCell ref="AP81:BA81"/>
    <mergeCell ref="AP82:BA82"/>
    <mergeCell ref="AJ145:AL145"/>
    <mergeCell ref="AJ98:AL98"/>
    <mergeCell ref="AP182:BA182"/>
    <mergeCell ref="AJ143:AL143"/>
    <mergeCell ref="AP55:BA55"/>
    <mergeCell ref="AP68:BA68"/>
    <mergeCell ref="BH55:BI55"/>
    <mergeCell ref="BH70:BI70"/>
    <mergeCell ref="AJ77:AL77"/>
    <mergeCell ref="AP78:BA78"/>
    <mergeCell ref="AJ78:AL78"/>
    <mergeCell ref="BH74:BI74"/>
    <mergeCell ref="BH76:BI76"/>
    <mergeCell ref="AP76:BA76"/>
    <mergeCell ref="CI193:CT193"/>
    <mergeCell ref="BU193:CH193"/>
    <mergeCell ref="BH77:BI77"/>
    <mergeCell ref="BU190:CH190"/>
    <mergeCell ref="BH192:BI192"/>
    <mergeCell ref="BH187:BI187"/>
    <mergeCell ref="CI191:CT191"/>
    <mergeCell ref="BU191:CH191"/>
    <mergeCell ref="BU177:CH177"/>
    <mergeCell ref="BH170:BI170"/>
    <mergeCell ref="AP92:BA92"/>
    <mergeCell ref="AP94:BA94"/>
    <mergeCell ref="BH95:BI95"/>
    <mergeCell ref="AP83:BA83"/>
    <mergeCell ref="AJ81:AL81"/>
    <mergeCell ref="BH149:BI149"/>
    <mergeCell ref="BI134:BJ134"/>
    <mergeCell ref="AP162:BA162"/>
    <mergeCell ref="AP152:BA152"/>
    <mergeCell ref="BU77:CH77"/>
    <mergeCell ref="BU90:CH90"/>
    <mergeCell ref="BH83:BI83"/>
    <mergeCell ref="AP90:BA90"/>
    <mergeCell ref="AP91:BA91"/>
    <mergeCell ref="E57:AI57"/>
    <mergeCell ref="E58:AI58"/>
    <mergeCell ref="BI78:BJ78"/>
    <mergeCell ref="BH90:BI90"/>
    <mergeCell ref="BH75:BI75"/>
    <mergeCell ref="AP75:BA75"/>
    <mergeCell ref="BH79:BI79"/>
    <mergeCell ref="BH81:BI81"/>
    <mergeCell ref="AJ90:AL90"/>
    <mergeCell ref="A74:AI74"/>
    <mergeCell ref="AJ74:AO74"/>
    <mergeCell ref="A75:AI75"/>
    <mergeCell ref="AJ75:AO75"/>
    <mergeCell ref="A76:AI76"/>
    <mergeCell ref="A90:AI90"/>
    <mergeCell ref="A51:AI51"/>
    <mergeCell ref="AJ51:AL51"/>
    <mergeCell ref="A53:AI53"/>
    <mergeCell ref="A55:AI55"/>
    <mergeCell ref="AJ55:AL55"/>
    <mergeCell ref="AJ73:AO73"/>
    <mergeCell ref="A68:AI68"/>
    <mergeCell ref="A52:AI52"/>
    <mergeCell ref="A69:AI69"/>
    <mergeCell ref="AJ57:AL57"/>
    <mergeCell ref="AJ183:AL183"/>
    <mergeCell ref="AJ146:AL146"/>
    <mergeCell ref="E141:AI141"/>
    <mergeCell ref="E142:AI142"/>
    <mergeCell ref="E143:AI143"/>
    <mergeCell ref="BU194:CH194"/>
    <mergeCell ref="A192:AI192"/>
    <mergeCell ref="AJ192:AL192"/>
    <mergeCell ref="A193:AI193"/>
    <mergeCell ref="AJ185:AL185"/>
    <mergeCell ref="E185:AI185"/>
    <mergeCell ref="BU185:CH185"/>
    <mergeCell ref="BH189:BI189"/>
    <mergeCell ref="BH190:BI190"/>
    <mergeCell ref="AP191:BA191"/>
    <mergeCell ref="AP190:BA190"/>
    <mergeCell ref="AP186:BA186"/>
    <mergeCell ref="AP187:BA187"/>
    <mergeCell ref="AP188:BA188"/>
    <mergeCell ref="AP193:BA193"/>
    <mergeCell ref="BH193:BI193"/>
    <mergeCell ref="BH150:BI150"/>
    <mergeCell ref="BH151:BI151"/>
    <mergeCell ref="BH152:BI152"/>
    <mergeCell ref="BH153:BI153"/>
    <mergeCell ref="AP183:BA183"/>
    <mergeCell ref="BH182:BI182"/>
    <mergeCell ref="BH175:BI175"/>
    <mergeCell ref="BH181:BI181"/>
    <mergeCell ref="BU181:CH181"/>
    <mergeCell ref="CI181:CT181"/>
    <mergeCell ref="BU52:CH52"/>
    <mergeCell ref="CI130:CT130"/>
    <mergeCell ref="CI171:CT171"/>
    <mergeCell ref="BU76:CH76"/>
    <mergeCell ref="BU149:CH149"/>
    <mergeCell ref="CI133:CT133"/>
    <mergeCell ref="CI134:CT134"/>
    <mergeCell ref="CI135:CT135"/>
    <mergeCell ref="BH171:BI171"/>
    <mergeCell ref="BH183:BI183"/>
    <mergeCell ref="AP166:BA166"/>
    <mergeCell ref="AP170:BA170"/>
    <mergeCell ref="BH177:BI177"/>
    <mergeCell ref="BH172:BI172"/>
    <mergeCell ref="BH180:BI180"/>
    <mergeCell ref="BH166:BI166"/>
    <mergeCell ref="AP179:BA179"/>
    <mergeCell ref="AP169:BA169"/>
    <mergeCell ref="CI180:CT180"/>
    <mergeCell ref="CI179:CT179"/>
    <mergeCell ref="BU179:CH179"/>
    <mergeCell ref="CI174:CT174"/>
    <mergeCell ref="BU166:CH166"/>
    <mergeCell ref="CI178:CT178"/>
    <mergeCell ref="BU173:CH173"/>
    <mergeCell ref="CI173:CT173"/>
    <mergeCell ref="BU170:CH170"/>
    <mergeCell ref="BU171:CH171"/>
    <mergeCell ref="CI123:CT123"/>
    <mergeCell ref="CI122:CT122"/>
    <mergeCell ref="BH91:BI91"/>
    <mergeCell ref="BH92:BI92"/>
    <mergeCell ref="BU91:CH91"/>
    <mergeCell ref="BU92:CH92"/>
    <mergeCell ref="BH100:BI100"/>
    <mergeCell ref="CI112:CT112"/>
    <mergeCell ref="CI113:CT113"/>
    <mergeCell ref="CI116:CT116"/>
    <mergeCell ref="BH65:BI65"/>
    <mergeCell ref="BU68:CH68"/>
    <mergeCell ref="BU70:CH70"/>
    <mergeCell ref="BU66:CH66"/>
    <mergeCell ref="BU71:CH71"/>
    <mergeCell ref="BU72:CH72"/>
    <mergeCell ref="BH68:BI68"/>
    <mergeCell ref="BH69:BI69"/>
    <mergeCell ref="BH71:BI71"/>
    <mergeCell ref="BH67:BI67"/>
    <mergeCell ref="CI115:CT115"/>
    <mergeCell ref="CI110:CT110"/>
    <mergeCell ref="CI94:CT94"/>
    <mergeCell ref="CI97:CT97"/>
    <mergeCell ref="CI114:CT114"/>
    <mergeCell ref="CI109:CT109"/>
    <mergeCell ref="CI102:CT102"/>
    <mergeCell ref="CI103:CT103"/>
    <mergeCell ref="CI111:CT111"/>
    <mergeCell ref="BU115:CH115"/>
    <mergeCell ref="BU123:CH123"/>
    <mergeCell ref="BU121:CH121"/>
    <mergeCell ref="BU120:CH120"/>
    <mergeCell ref="BU117:CH117"/>
    <mergeCell ref="BU110:CH110"/>
    <mergeCell ref="BU122:CH122"/>
    <mergeCell ref="BU114:CH114"/>
    <mergeCell ref="BU111:CH111"/>
    <mergeCell ref="BU98:CH98"/>
    <mergeCell ref="BH73:BI73"/>
    <mergeCell ref="CI78:CT78"/>
    <mergeCell ref="BU73:CH73"/>
    <mergeCell ref="BH127:BI127"/>
    <mergeCell ref="CI126:CT126"/>
    <mergeCell ref="BH126:BI126"/>
    <mergeCell ref="BU126:CH126"/>
    <mergeCell ref="BU124:CH124"/>
    <mergeCell ref="BU125:CH125"/>
    <mergeCell ref="AP194:BA194"/>
    <mergeCell ref="CI75:CT75"/>
    <mergeCell ref="CI92:CT92"/>
    <mergeCell ref="CI108:CT108"/>
    <mergeCell ref="CI96:CT96"/>
    <mergeCell ref="BU79:CH79"/>
    <mergeCell ref="BU101:CH101"/>
    <mergeCell ref="BU102:CH102"/>
    <mergeCell ref="BU103:CH103"/>
    <mergeCell ref="BU94:CH94"/>
    <mergeCell ref="CI199:CT199"/>
    <mergeCell ref="CI209:CT209"/>
    <mergeCell ref="A209:AI209"/>
    <mergeCell ref="AP209:BA209"/>
    <mergeCell ref="BU209:CH209"/>
    <mergeCell ref="AJ209:AL209"/>
    <mergeCell ref="BH209:BI209"/>
    <mergeCell ref="A202:AI202"/>
    <mergeCell ref="A203:AI203"/>
    <mergeCell ref="A204:AI204"/>
    <mergeCell ref="BU151:CH151"/>
    <mergeCell ref="CI177:CT177"/>
    <mergeCell ref="BU208:CH208"/>
    <mergeCell ref="CI189:CT189"/>
    <mergeCell ref="CI194:CT194"/>
    <mergeCell ref="CI190:CT190"/>
    <mergeCell ref="CI202:CT202"/>
    <mergeCell ref="CI208:CT208"/>
    <mergeCell ref="CI207:CT207"/>
    <mergeCell ref="BU202:CH202"/>
    <mergeCell ref="A208:AI208"/>
    <mergeCell ref="AJ208:AO208"/>
    <mergeCell ref="AP208:BA208"/>
    <mergeCell ref="A207:AI207"/>
    <mergeCell ref="BH208:BI208"/>
    <mergeCell ref="AJ203:AL203"/>
    <mergeCell ref="BH205:BI205"/>
    <mergeCell ref="A206:AI206"/>
    <mergeCell ref="A205:AI205"/>
    <mergeCell ref="AJ205:AO205"/>
    <mergeCell ref="BH207:BI207"/>
    <mergeCell ref="AJ207:AL207"/>
    <mergeCell ref="CI132:CT132"/>
    <mergeCell ref="AP132:BA132"/>
    <mergeCell ref="AP133:BA133"/>
    <mergeCell ref="AP134:BA134"/>
    <mergeCell ref="AP135:BA135"/>
    <mergeCell ref="BU207:CH207"/>
    <mergeCell ref="BU205:CH205"/>
    <mergeCell ref="BU203:CH203"/>
    <mergeCell ref="BU182:CH182"/>
    <mergeCell ref="BU176:CH176"/>
    <mergeCell ref="BU146:CH146"/>
    <mergeCell ref="BU195:CH195"/>
    <mergeCell ref="BU168:CH168"/>
    <mergeCell ref="BU175:CH175"/>
    <mergeCell ref="BU148:CH148"/>
    <mergeCell ref="BU187:CH187"/>
    <mergeCell ref="BU184:CH184"/>
    <mergeCell ref="BU162:CH162"/>
    <mergeCell ref="CI175:CT175"/>
    <mergeCell ref="CI137:CT137"/>
    <mergeCell ref="CI150:CT150"/>
    <mergeCell ref="BU139:CH139"/>
    <mergeCell ref="BU150:CH150"/>
    <mergeCell ref="BH194:BI194"/>
    <mergeCell ref="CI182:CT182"/>
    <mergeCell ref="BH186:BI186"/>
    <mergeCell ref="BU186:CH186"/>
    <mergeCell ref="BU156:CH156"/>
    <mergeCell ref="CI205:CT205"/>
    <mergeCell ref="CI187:CT187"/>
    <mergeCell ref="BU183:CH183"/>
    <mergeCell ref="CI196:CT196"/>
    <mergeCell ref="CI195:CT195"/>
    <mergeCell ref="CI203:CT203"/>
    <mergeCell ref="BU189:CH189"/>
    <mergeCell ref="CI188:CT188"/>
    <mergeCell ref="CI186:CT186"/>
    <mergeCell ref="CI185:CT185"/>
    <mergeCell ref="CI206:CT206"/>
    <mergeCell ref="BU169:CH169"/>
    <mergeCell ref="CI169:CT169"/>
    <mergeCell ref="E140:AI140"/>
    <mergeCell ref="BU140:CH140"/>
    <mergeCell ref="AP140:BA140"/>
    <mergeCell ref="CI140:CT140"/>
    <mergeCell ref="AJ141:AL141"/>
    <mergeCell ref="CI183:CT183"/>
    <mergeCell ref="BH202:BI202"/>
    <mergeCell ref="BU196:CH196"/>
    <mergeCell ref="BH191:BI191"/>
    <mergeCell ref="CI184:CT184"/>
    <mergeCell ref="BU188:CH188"/>
    <mergeCell ref="BH184:BI184"/>
    <mergeCell ref="BH188:BI188"/>
    <mergeCell ref="CI192:CT192"/>
    <mergeCell ref="BU192:CH192"/>
    <mergeCell ref="AP202:BA202"/>
    <mergeCell ref="AP207:BA207"/>
    <mergeCell ref="AP203:BA203"/>
    <mergeCell ref="AP204:BA204"/>
    <mergeCell ref="BU198:CH198"/>
    <mergeCell ref="BH203:BI203"/>
    <mergeCell ref="BH198:BI198"/>
    <mergeCell ref="BH201:BI201"/>
    <mergeCell ref="BH199:BI199"/>
    <mergeCell ref="BH200:BI200"/>
    <mergeCell ref="AJ198:AL198"/>
    <mergeCell ref="A189:AI189"/>
    <mergeCell ref="AJ189:AO189"/>
    <mergeCell ref="A194:AI194"/>
    <mergeCell ref="AJ194:AL194"/>
    <mergeCell ref="AJ193:AL193"/>
    <mergeCell ref="A195:AI195"/>
    <mergeCell ref="A191:AI191"/>
    <mergeCell ref="AJ191:AL191"/>
    <mergeCell ref="AJ195:AL195"/>
    <mergeCell ref="A176:AI176"/>
    <mergeCell ref="AJ176:AL176"/>
    <mergeCell ref="AP192:BA192"/>
    <mergeCell ref="AJ177:AL177"/>
    <mergeCell ref="AJ178:AL178"/>
    <mergeCell ref="AP178:BA178"/>
    <mergeCell ref="A180:AI180"/>
    <mergeCell ref="AJ180:AL180"/>
    <mergeCell ref="AP180:BA180"/>
    <mergeCell ref="A187:AI187"/>
    <mergeCell ref="A170:AI170"/>
    <mergeCell ref="A171:AI171"/>
    <mergeCell ref="AP171:BA171"/>
    <mergeCell ref="AJ171:AL171"/>
    <mergeCell ref="A174:AI174"/>
    <mergeCell ref="A172:AI172"/>
    <mergeCell ref="A173:AI173"/>
    <mergeCell ref="AJ172:AO172"/>
    <mergeCell ref="AJ170:AL170"/>
    <mergeCell ref="AP172:BA172"/>
    <mergeCell ref="A175:AI175"/>
    <mergeCell ref="AP175:BA175"/>
    <mergeCell ref="AJ175:AL175"/>
    <mergeCell ref="AJ174:AO174"/>
    <mergeCell ref="AP174:BA174"/>
    <mergeCell ref="AP173:BA173"/>
    <mergeCell ref="AJ173:AO173"/>
    <mergeCell ref="AP157:BA157"/>
    <mergeCell ref="AP163:BA163"/>
    <mergeCell ref="AP161:BA161"/>
    <mergeCell ref="AP160:BA160"/>
    <mergeCell ref="A153:AI153"/>
    <mergeCell ref="AJ153:AL153"/>
    <mergeCell ref="A159:AI159"/>
    <mergeCell ref="AJ162:AL162"/>
    <mergeCell ref="A156:AI156"/>
    <mergeCell ref="AJ156:AL156"/>
    <mergeCell ref="A167:AI167"/>
    <mergeCell ref="A157:AI157"/>
    <mergeCell ref="AJ157:AL157"/>
    <mergeCell ref="A158:AI158"/>
    <mergeCell ref="A161:AI161"/>
    <mergeCell ref="AJ161:AL161"/>
    <mergeCell ref="AJ160:AL160"/>
    <mergeCell ref="A164:AI164"/>
    <mergeCell ref="A166:AI166"/>
    <mergeCell ref="AJ167:AL167"/>
    <mergeCell ref="AJ131:AL131"/>
    <mergeCell ref="AP167:BA167"/>
    <mergeCell ref="A168:AI168"/>
    <mergeCell ref="AJ159:AL159"/>
    <mergeCell ref="AP159:BA159"/>
    <mergeCell ref="AJ166:AL166"/>
    <mergeCell ref="AP168:BA168"/>
    <mergeCell ref="A151:AI151"/>
    <mergeCell ref="A150:AI150"/>
    <mergeCell ref="AJ150:AL150"/>
    <mergeCell ref="AJ151:AL151"/>
    <mergeCell ref="AJ149:AL149"/>
    <mergeCell ref="A152:AI152"/>
    <mergeCell ref="BU130:CH130"/>
    <mergeCell ref="BU129:CH129"/>
    <mergeCell ref="BH130:BI130"/>
    <mergeCell ref="A131:AI131"/>
    <mergeCell ref="BU131:CH131"/>
    <mergeCell ref="A149:AI149"/>
    <mergeCell ref="E132:AI132"/>
    <mergeCell ref="AP126:BA126"/>
    <mergeCell ref="BH125:BI125"/>
    <mergeCell ref="A130:AI130"/>
    <mergeCell ref="AP130:BA130"/>
    <mergeCell ref="BU128:CH128"/>
    <mergeCell ref="AJ130:AL130"/>
    <mergeCell ref="AJ129:AL129"/>
    <mergeCell ref="AJ128:AL128"/>
    <mergeCell ref="BH128:BI128"/>
    <mergeCell ref="CI125:CT125"/>
    <mergeCell ref="AP125:BA125"/>
    <mergeCell ref="AP129:BA129"/>
    <mergeCell ref="BH129:BI129"/>
    <mergeCell ref="CI129:CT129"/>
    <mergeCell ref="A129:AI129"/>
    <mergeCell ref="CI128:CT128"/>
    <mergeCell ref="CI127:CT127"/>
    <mergeCell ref="BU127:CH127"/>
    <mergeCell ref="AP127:BA127"/>
    <mergeCell ref="A128:AI128"/>
    <mergeCell ref="A122:AI122"/>
    <mergeCell ref="AJ126:AO126"/>
    <mergeCell ref="AJ127:AL127"/>
    <mergeCell ref="A126:AI126"/>
    <mergeCell ref="A125:AI125"/>
    <mergeCell ref="A127:AI127"/>
    <mergeCell ref="AJ124:AL124"/>
    <mergeCell ref="A124:AI124"/>
    <mergeCell ref="AJ125:AL125"/>
    <mergeCell ref="AP124:BA124"/>
    <mergeCell ref="A123:AI123"/>
    <mergeCell ref="AP123:BA123"/>
    <mergeCell ref="AJ123:AL123"/>
    <mergeCell ref="BH123:BI123"/>
    <mergeCell ref="AJ122:AL122"/>
    <mergeCell ref="BH122:BI122"/>
    <mergeCell ref="AP122:BA122"/>
    <mergeCell ref="CI117:CT117"/>
    <mergeCell ref="CI118:CT118"/>
    <mergeCell ref="CI124:CT124"/>
    <mergeCell ref="BH124:BI124"/>
    <mergeCell ref="CI121:CT121"/>
    <mergeCell ref="AJ121:AL121"/>
    <mergeCell ref="BH121:BI121"/>
    <mergeCell ref="CI119:CT119"/>
    <mergeCell ref="CI120:CT120"/>
    <mergeCell ref="BU119:CH119"/>
    <mergeCell ref="A121:AI121"/>
    <mergeCell ref="AP120:BA120"/>
    <mergeCell ref="AP121:BA121"/>
    <mergeCell ref="AJ119:AL119"/>
    <mergeCell ref="A118:AI118"/>
    <mergeCell ref="A119:AI119"/>
    <mergeCell ref="A120:AI120"/>
    <mergeCell ref="BU118:CH118"/>
    <mergeCell ref="AJ120:AL120"/>
    <mergeCell ref="A116:AI116"/>
    <mergeCell ref="AP116:BA116"/>
    <mergeCell ref="BU116:CH116"/>
    <mergeCell ref="AJ116:AL116"/>
    <mergeCell ref="BH119:BI119"/>
    <mergeCell ref="A117:AI117"/>
    <mergeCell ref="AP117:BA117"/>
    <mergeCell ref="BH116:BI116"/>
    <mergeCell ref="BH118:BI118"/>
    <mergeCell ref="BH117:BI117"/>
    <mergeCell ref="A114:AI114"/>
    <mergeCell ref="AJ114:AL114"/>
    <mergeCell ref="AP118:BA118"/>
    <mergeCell ref="AJ115:AL115"/>
    <mergeCell ref="AJ117:AL117"/>
    <mergeCell ref="BU113:CH113"/>
    <mergeCell ref="A101:AI101"/>
    <mergeCell ref="A108:AI108"/>
    <mergeCell ref="AP108:BA108"/>
    <mergeCell ref="BU108:CH108"/>
    <mergeCell ref="BH108:BI108"/>
    <mergeCell ref="BU109:CH109"/>
    <mergeCell ref="AJ109:AL109"/>
    <mergeCell ref="BH109:BI109"/>
    <mergeCell ref="AJ112:AL112"/>
    <mergeCell ref="AP112:BA112"/>
    <mergeCell ref="AP114:BA114"/>
    <mergeCell ref="BH114:BI114"/>
    <mergeCell ref="BU106:CH106"/>
    <mergeCell ref="CI106:CT106"/>
    <mergeCell ref="AJ110:AL110"/>
    <mergeCell ref="A111:AI111"/>
    <mergeCell ref="BH110:BI110"/>
    <mergeCell ref="AJ102:AO102"/>
    <mergeCell ref="AP102:BA102"/>
    <mergeCell ref="BH102:BI102"/>
    <mergeCell ref="A106:AI106"/>
    <mergeCell ref="A109:AI109"/>
    <mergeCell ref="AP107:BA107"/>
    <mergeCell ref="E107:AI107"/>
    <mergeCell ref="AP100:BA100"/>
    <mergeCell ref="AJ100:AL100"/>
    <mergeCell ref="AP101:BA101"/>
    <mergeCell ref="A104:AI104"/>
    <mergeCell ref="A100:AI100"/>
    <mergeCell ref="AJ104:AO104"/>
    <mergeCell ref="AP104:BA104"/>
    <mergeCell ref="AP103:BA103"/>
    <mergeCell ref="AJ99:AL99"/>
    <mergeCell ref="AP96:BA96"/>
    <mergeCell ref="A103:AI103"/>
    <mergeCell ref="AJ103:AO103"/>
    <mergeCell ref="A99:AI99"/>
    <mergeCell ref="AP99:BA99"/>
    <mergeCell ref="AJ101:AO101"/>
    <mergeCell ref="A87:AI87"/>
    <mergeCell ref="A84:AI84"/>
    <mergeCell ref="A82:AI82"/>
    <mergeCell ref="A98:AI98"/>
    <mergeCell ref="AP98:BA98"/>
    <mergeCell ref="A96:AI96"/>
    <mergeCell ref="AJ71:AO71"/>
    <mergeCell ref="A71:AI71"/>
    <mergeCell ref="AJ83:AO83"/>
    <mergeCell ref="AJ84:AO84"/>
    <mergeCell ref="AJ72:AO72"/>
    <mergeCell ref="A83:AI83"/>
    <mergeCell ref="A73:AI73"/>
    <mergeCell ref="A72:AI72"/>
    <mergeCell ref="AJ67:AL67"/>
    <mergeCell ref="AP67:BA67"/>
    <mergeCell ref="AP66:BA66"/>
    <mergeCell ref="AP71:BA71"/>
    <mergeCell ref="AP72:BA72"/>
    <mergeCell ref="AJ70:AO70"/>
    <mergeCell ref="AJ68:AL68"/>
    <mergeCell ref="AP69:BA69"/>
    <mergeCell ref="AP70:BA70"/>
    <mergeCell ref="AJ69:AL69"/>
    <mergeCell ref="BU67:CH67"/>
    <mergeCell ref="BH66:BI66"/>
    <mergeCell ref="A64:AI64"/>
    <mergeCell ref="AJ64:AL64"/>
    <mergeCell ref="AP64:BA64"/>
    <mergeCell ref="A65:AI65"/>
    <mergeCell ref="AJ65:AL65"/>
    <mergeCell ref="AP65:BA65"/>
    <mergeCell ref="BU65:CH65"/>
    <mergeCell ref="AJ66:AL66"/>
    <mergeCell ref="AJ63:AL63"/>
    <mergeCell ref="BU63:CH63"/>
    <mergeCell ref="BU62:CH62"/>
    <mergeCell ref="A67:AI67"/>
    <mergeCell ref="BU61:CH61"/>
    <mergeCell ref="BH63:BI63"/>
    <mergeCell ref="BH61:BI61"/>
    <mergeCell ref="A63:AI63"/>
    <mergeCell ref="AP63:BA63"/>
    <mergeCell ref="A66:AI66"/>
    <mergeCell ref="A62:AI62"/>
    <mergeCell ref="AP62:BA62"/>
    <mergeCell ref="BH62:BI62"/>
    <mergeCell ref="AP61:BA61"/>
    <mergeCell ref="A48:AI48"/>
    <mergeCell ref="AP48:BA48"/>
    <mergeCell ref="AP49:BA49"/>
    <mergeCell ref="AJ48:AL48"/>
    <mergeCell ref="AP51:BA51"/>
    <mergeCell ref="A49:AI49"/>
    <mergeCell ref="A54:AI54"/>
    <mergeCell ref="AJ54:AL54"/>
    <mergeCell ref="BU42:CH42"/>
    <mergeCell ref="BH49:BI49"/>
    <mergeCell ref="A42:AI42"/>
    <mergeCell ref="AJ42:AO42"/>
    <mergeCell ref="AP45:BA45"/>
    <mergeCell ref="AJ45:AO45"/>
    <mergeCell ref="A46:AI46"/>
    <mergeCell ref="AJ46:AL46"/>
    <mergeCell ref="CI53:CT53"/>
    <mergeCell ref="CI54:CT54"/>
    <mergeCell ref="AJ43:AO43"/>
    <mergeCell ref="CI48:CT48"/>
    <mergeCell ref="BU48:CH48"/>
    <mergeCell ref="CI55:CT55"/>
    <mergeCell ref="BH53:BI53"/>
    <mergeCell ref="BH54:BI54"/>
    <mergeCell ref="BU54:CH54"/>
    <mergeCell ref="BU55:CH55"/>
    <mergeCell ref="CI52:CT52"/>
    <mergeCell ref="BH52:BI52"/>
    <mergeCell ref="CI49:CT49"/>
    <mergeCell ref="CI51:CT51"/>
    <mergeCell ref="CI50:CT50"/>
    <mergeCell ref="BH51:BI51"/>
    <mergeCell ref="BU51:CH51"/>
    <mergeCell ref="A39:AI39"/>
    <mergeCell ref="AJ39:AO39"/>
    <mergeCell ref="AP39:BA39"/>
    <mergeCell ref="AJ41:AO41"/>
    <mergeCell ref="AP41:BA41"/>
    <mergeCell ref="AP40:BA40"/>
    <mergeCell ref="AJ40:AL40"/>
    <mergeCell ref="A40:AI40"/>
    <mergeCell ref="A41:AI41"/>
    <mergeCell ref="BH39:BI39"/>
    <mergeCell ref="BH40:BI40"/>
    <mergeCell ref="CI40:CT40"/>
    <mergeCell ref="BU39:CH39"/>
    <mergeCell ref="BU41:CH41"/>
    <mergeCell ref="BU40:CH40"/>
    <mergeCell ref="CI41:CT41"/>
    <mergeCell ref="CI39:CT39"/>
    <mergeCell ref="BH41:BI41"/>
    <mergeCell ref="CI35:CT35"/>
    <mergeCell ref="CI34:CT34"/>
    <mergeCell ref="BU36:CH36"/>
    <mergeCell ref="CI19:CT19"/>
    <mergeCell ref="BI19:BJ19"/>
    <mergeCell ref="BH25:BI25"/>
    <mergeCell ref="BU26:CH26"/>
    <mergeCell ref="BU28:CH28"/>
    <mergeCell ref="BH31:BI31"/>
    <mergeCell ref="BU27:CH27"/>
    <mergeCell ref="A38:AI38"/>
    <mergeCell ref="BU33:CH33"/>
    <mergeCell ref="BU38:CH38"/>
    <mergeCell ref="BH35:BI35"/>
    <mergeCell ref="BU34:CH34"/>
    <mergeCell ref="A33:AI33"/>
    <mergeCell ref="AJ33:AO33"/>
    <mergeCell ref="BU35:CH35"/>
    <mergeCell ref="BH34:BI34"/>
    <mergeCell ref="E37:AI37"/>
    <mergeCell ref="CI38:CT38"/>
    <mergeCell ref="A34:AI34"/>
    <mergeCell ref="AJ34:AO34"/>
    <mergeCell ref="AP34:BA34"/>
    <mergeCell ref="AJ35:AO35"/>
    <mergeCell ref="AP35:BA35"/>
    <mergeCell ref="A35:AI35"/>
    <mergeCell ref="AJ38:AO38"/>
    <mergeCell ref="AP38:BA38"/>
    <mergeCell ref="BH38:BI38"/>
    <mergeCell ref="A31:AI31"/>
    <mergeCell ref="AJ31:AO31"/>
    <mergeCell ref="AP31:BA31"/>
    <mergeCell ref="A30:AI30"/>
    <mergeCell ref="A29:AI29"/>
    <mergeCell ref="AJ28:AL28"/>
    <mergeCell ref="A28:AI28"/>
    <mergeCell ref="AP28:BA28"/>
    <mergeCell ref="A25:AI25"/>
    <mergeCell ref="A24:AI24"/>
    <mergeCell ref="A27:AI27"/>
    <mergeCell ref="BH24:BI24"/>
    <mergeCell ref="AJ25:AL25"/>
    <mergeCell ref="A26:AI26"/>
    <mergeCell ref="AP26:BA26"/>
    <mergeCell ref="BH28:BI28"/>
    <mergeCell ref="AP29:BA29"/>
    <mergeCell ref="AJ29:AL29"/>
    <mergeCell ref="AJ26:AL26"/>
    <mergeCell ref="CI24:CT24"/>
    <mergeCell ref="AJ24:AL24"/>
    <mergeCell ref="CI28:CT28"/>
    <mergeCell ref="BU25:CH25"/>
    <mergeCell ref="AP25:BA25"/>
    <mergeCell ref="BU29:CH29"/>
    <mergeCell ref="CI30:CT30"/>
    <mergeCell ref="CI25:CT25"/>
    <mergeCell ref="CI27:CT27"/>
    <mergeCell ref="CI29:CT29"/>
    <mergeCell ref="AJ27:AL27"/>
    <mergeCell ref="AP27:BA27"/>
    <mergeCell ref="BH29:BI29"/>
    <mergeCell ref="BH26:BI26"/>
    <mergeCell ref="AJ30:AO30"/>
    <mergeCell ref="AP30:BA30"/>
    <mergeCell ref="AP33:BA33"/>
    <mergeCell ref="BH33:BI33"/>
    <mergeCell ref="AP24:BA24"/>
    <mergeCell ref="CI26:CT26"/>
    <mergeCell ref="BU22:CH22"/>
    <mergeCell ref="BU23:CH23"/>
    <mergeCell ref="CI22:CT22"/>
    <mergeCell ref="CI33:CT33"/>
    <mergeCell ref="CI31:CT31"/>
    <mergeCell ref="AP22:BA22"/>
    <mergeCell ref="BH23:BI23"/>
    <mergeCell ref="AJ22:AL22"/>
    <mergeCell ref="A18:AI18"/>
    <mergeCell ref="AJ18:AO18"/>
    <mergeCell ref="BH22:BI22"/>
    <mergeCell ref="AJ21:AL21"/>
    <mergeCell ref="BH21:BI21"/>
    <mergeCell ref="A22:AI22"/>
    <mergeCell ref="BB18:BS18"/>
    <mergeCell ref="A21:AI21"/>
    <mergeCell ref="A23:AI23"/>
    <mergeCell ref="AP23:BA23"/>
    <mergeCell ref="AJ23:AL23"/>
    <mergeCell ref="A17:AI17"/>
    <mergeCell ref="AJ20:AO20"/>
    <mergeCell ref="AJ19:AO19"/>
    <mergeCell ref="AP19:BA19"/>
    <mergeCell ref="BU19:CH19"/>
    <mergeCell ref="BU18:CH18"/>
    <mergeCell ref="E19:AI19"/>
    <mergeCell ref="A15:AI15"/>
    <mergeCell ref="AP15:BA15"/>
    <mergeCell ref="AJ15:AL15"/>
    <mergeCell ref="A16:AI16"/>
    <mergeCell ref="BU17:CH17"/>
    <mergeCell ref="AJ17:AL17"/>
    <mergeCell ref="AP17:BA17"/>
    <mergeCell ref="AJ13:AO13"/>
    <mergeCell ref="AP13:BA13"/>
    <mergeCell ref="AP21:BA21"/>
    <mergeCell ref="A20:AI20"/>
    <mergeCell ref="AP20:BA20"/>
    <mergeCell ref="BB20:BS20"/>
    <mergeCell ref="AP18:BA18"/>
    <mergeCell ref="BH13:BI13"/>
    <mergeCell ref="BH14:BI14"/>
    <mergeCell ref="A13:AI13"/>
    <mergeCell ref="AJ10:AO10"/>
    <mergeCell ref="BH11:BI11"/>
    <mergeCell ref="AJ12:AO12"/>
    <mergeCell ref="AP12:BA12"/>
    <mergeCell ref="AP10:BA10"/>
    <mergeCell ref="A12:AI12"/>
    <mergeCell ref="AP11:BA11"/>
    <mergeCell ref="A10:AI10"/>
    <mergeCell ref="BH17:BI17"/>
    <mergeCell ref="AJ11:AO11"/>
    <mergeCell ref="A14:AI14"/>
    <mergeCell ref="AP14:BA14"/>
    <mergeCell ref="AJ14:AL14"/>
    <mergeCell ref="BH15:BI15"/>
    <mergeCell ref="BH16:BI16"/>
    <mergeCell ref="AP16:BA16"/>
    <mergeCell ref="BH12:BI12"/>
    <mergeCell ref="A11:AI11"/>
    <mergeCell ref="BU16:CH16"/>
    <mergeCell ref="AJ16:AL16"/>
    <mergeCell ref="A8:AI8"/>
    <mergeCell ref="A9:AI9"/>
    <mergeCell ref="AJ9:AO9"/>
    <mergeCell ref="AP9:BA9"/>
    <mergeCell ref="AP8:BA8"/>
    <mergeCell ref="AJ8:AL8"/>
    <mergeCell ref="BU11:CH11"/>
    <mergeCell ref="BU15:CH15"/>
    <mergeCell ref="BB9:BS9"/>
    <mergeCell ref="BU8:CH8"/>
    <mergeCell ref="BH8:BI8"/>
    <mergeCell ref="BU9:CH9"/>
    <mergeCell ref="BH10:BI10"/>
    <mergeCell ref="CI8:CT8"/>
    <mergeCell ref="BU10:CH10"/>
    <mergeCell ref="A2:CT2"/>
    <mergeCell ref="CI7:CT7"/>
    <mergeCell ref="A3:AI4"/>
    <mergeCell ref="AJ3:AO4"/>
    <mergeCell ref="AP3:BA4"/>
    <mergeCell ref="A6:AI6"/>
    <mergeCell ref="AP6:BA6"/>
    <mergeCell ref="A7:AI7"/>
    <mergeCell ref="BU7:CH7"/>
    <mergeCell ref="BB3:BS4"/>
    <mergeCell ref="CI211:CT211"/>
    <mergeCell ref="A211:AI211"/>
    <mergeCell ref="AJ211:AO211"/>
    <mergeCell ref="AP211:BA211"/>
    <mergeCell ref="BB211:BS211"/>
    <mergeCell ref="BU211:CH211"/>
    <mergeCell ref="AJ7:AL7"/>
    <mergeCell ref="BH6:BI6"/>
    <mergeCell ref="BH7:BI7"/>
    <mergeCell ref="AJ6:AL6"/>
    <mergeCell ref="AP7:BA7"/>
    <mergeCell ref="BB5:BS5"/>
    <mergeCell ref="BT3:BT4"/>
    <mergeCell ref="BU5:CH5"/>
    <mergeCell ref="BU3:CH4"/>
    <mergeCell ref="A5:AI5"/>
    <mergeCell ref="AJ5:AO5"/>
    <mergeCell ref="AP5:BA5"/>
    <mergeCell ref="BU12:CH12"/>
    <mergeCell ref="CI3:CT4"/>
    <mergeCell ref="CI5:CT5"/>
    <mergeCell ref="BU6:CH6"/>
    <mergeCell ref="CI6:CT6"/>
    <mergeCell ref="BU13:CH13"/>
    <mergeCell ref="CI10:CT10"/>
    <mergeCell ref="CI9:CT9"/>
    <mergeCell ref="CI23:CT23"/>
    <mergeCell ref="CI13:CT13"/>
    <mergeCell ref="CI11:CT11"/>
    <mergeCell ref="CI14:CT14"/>
    <mergeCell ref="CI15:CT15"/>
    <mergeCell ref="CI17:CT17"/>
    <mergeCell ref="CI16:CT16"/>
    <mergeCell ref="CI12:CT12"/>
    <mergeCell ref="CI64:CT64"/>
    <mergeCell ref="CI62:CT62"/>
    <mergeCell ref="BU43:CH43"/>
    <mergeCell ref="CI42:CT42"/>
    <mergeCell ref="BU14:CH14"/>
    <mergeCell ref="CI21:CT21"/>
    <mergeCell ref="CI20:CT20"/>
    <mergeCell ref="BU20:CH20"/>
    <mergeCell ref="CI18:CT18"/>
    <mergeCell ref="BU21:CH21"/>
    <mergeCell ref="CI71:CT71"/>
    <mergeCell ref="CI85:CT85"/>
    <mergeCell ref="CI77:CT77"/>
    <mergeCell ref="CI74:CT74"/>
    <mergeCell ref="BU85:CH85"/>
    <mergeCell ref="BU74:CH74"/>
    <mergeCell ref="BU81:CH81"/>
    <mergeCell ref="CI73:CT73"/>
    <mergeCell ref="CI76:CT76"/>
    <mergeCell ref="CI82:CT82"/>
    <mergeCell ref="BU100:CH100"/>
    <mergeCell ref="CI93:CT93"/>
    <mergeCell ref="BH93:BI93"/>
    <mergeCell ref="CI95:CT95"/>
    <mergeCell ref="BH99:BI99"/>
    <mergeCell ref="BH98:BI98"/>
    <mergeCell ref="BH96:BI96"/>
    <mergeCell ref="BU96:CH96"/>
    <mergeCell ref="BH94:BI94"/>
    <mergeCell ref="BU95:CH95"/>
    <mergeCell ref="BH120:BI120"/>
    <mergeCell ref="BH104:BI104"/>
    <mergeCell ref="CI107:CT107"/>
    <mergeCell ref="CI101:CT101"/>
    <mergeCell ref="CI105:CT105"/>
    <mergeCell ref="CI104:CT104"/>
    <mergeCell ref="BH106:BI106"/>
    <mergeCell ref="BH105:BI105"/>
    <mergeCell ref="BU104:CH104"/>
    <mergeCell ref="BU105:CH105"/>
    <mergeCell ref="BH156:BI156"/>
    <mergeCell ref="BH131:BI131"/>
    <mergeCell ref="BU107:CH107"/>
    <mergeCell ref="BH113:BI113"/>
    <mergeCell ref="BU112:CH112"/>
    <mergeCell ref="BH112:BI112"/>
    <mergeCell ref="BH115:BI115"/>
    <mergeCell ref="BU152:CH152"/>
    <mergeCell ref="BH111:BI111"/>
    <mergeCell ref="BI141:BJ141"/>
    <mergeCell ref="CI63:CT63"/>
    <mergeCell ref="CI168:CT168"/>
    <mergeCell ref="BH168:BI168"/>
    <mergeCell ref="CI166:CT166"/>
    <mergeCell ref="BH167:BI167"/>
    <mergeCell ref="CI148:CT148"/>
    <mergeCell ref="CI131:CT131"/>
    <mergeCell ref="CI167:CT167"/>
    <mergeCell ref="CI151:CT151"/>
    <mergeCell ref="CI152:CT152"/>
    <mergeCell ref="CI172:CT172"/>
    <mergeCell ref="BU1:CT1"/>
    <mergeCell ref="AP119:BA119"/>
    <mergeCell ref="CI91:CT91"/>
    <mergeCell ref="CI61:CT61"/>
    <mergeCell ref="BU64:CH64"/>
    <mergeCell ref="CI66:CT66"/>
    <mergeCell ref="CI65:CT65"/>
    <mergeCell ref="CI90:CT90"/>
    <mergeCell ref="AP115:BA115"/>
    <mergeCell ref="BU178:CH178"/>
    <mergeCell ref="BU153:CH153"/>
    <mergeCell ref="CI153:CT153"/>
    <mergeCell ref="BU159:CH159"/>
    <mergeCell ref="CI159:CT159"/>
    <mergeCell ref="BU172:CH172"/>
    <mergeCell ref="CI170:CT170"/>
    <mergeCell ref="BU160:CH160"/>
    <mergeCell ref="CI154:CT154"/>
    <mergeCell ref="BU167:CH167"/>
    <mergeCell ref="CI176:CT176"/>
    <mergeCell ref="BU174:CH174"/>
    <mergeCell ref="BU180:CH180"/>
    <mergeCell ref="BH179:BI179"/>
    <mergeCell ref="BH178:BI178"/>
    <mergeCell ref="CI160:CT160"/>
    <mergeCell ref="BU164:CH164"/>
    <mergeCell ref="BU165:CH165"/>
    <mergeCell ref="CI165:CT165"/>
    <mergeCell ref="CI164:CT164"/>
    <mergeCell ref="CI156:CT156"/>
    <mergeCell ref="AP176:BA176"/>
    <mergeCell ref="E134:AI134"/>
    <mergeCell ref="E135:AI135"/>
    <mergeCell ref="E137:AI137"/>
    <mergeCell ref="E138:AI138"/>
    <mergeCell ref="E139:AI139"/>
    <mergeCell ref="AJ152:AL152"/>
    <mergeCell ref="A148:AI148"/>
    <mergeCell ref="AJ148:AL148"/>
    <mergeCell ref="A178:AI178"/>
    <mergeCell ref="AJ187:AL187"/>
    <mergeCell ref="A188:AI188"/>
    <mergeCell ref="AJ188:AO188"/>
    <mergeCell ref="A183:AI183"/>
    <mergeCell ref="AP177:BA177"/>
    <mergeCell ref="AJ184:AL184"/>
    <mergeCell ref="A186:AI186"/>
    <mergeCell ref="AJ186:AL186"/>
    <mergeCell ref="AP181:BA181"/>
    <mergeCell ref="AP184:BA184"/>
    <mergeCell ref="AJ181:AL181"/>
    <mergeCell ref="AJ168:AL168"/>
    <mergeCell ref="A162:AI162"/>
    <mergeCell ref="A177:AI177"/>
    <mergeCell ref="A179:AI179"/>
    <mergeCell ref="AJ179:AL179"/>
    <mergeCell ref="A181:AI181"/>
    <mergeCell ref="AJ169:AL169"/>
    <mergeCell ref="E169:AI169"/>
    <mergeCell ref="AP156:BA156"/>
    <mergeCell ref="AP158:BA158"/>
    <mergeCell ref="A160:AI160"/>
    <mergeCell ref="A61:AI61"/>
    <mergeCell ref="AJ61:AL61"/>
    <mergeCell ref="A102:AI102"/>
    <mergeCell ref="A86:AI86"/>
    <mergeCell ref="AJ87:AO87"/>
    <mergeCell ref="AP131:BA131"/>
    <mergeCell ref="AJ62:AL62"/>
    <mergeCell ref="E133:AI133"/>
    <mergeCell ref="BH148:BI148"/>
    <mergeCell ref="A165:AI165"/>
    <mergeCell ref="AJ165:AL165"/>
    <mergeCell ref="AP165:BA165"/>
    <mergeCell ref="BH157:BI157"/>
    <mergeCell ref="AJ164:AL164"/>
    <mergeCell ref="BH165:BI165"/>
    <mergeCell ref="AP164:BA164"/>
    <mergeCell ref="AP148:BA148"/>
    <mergeCell ref="AJ91:AL91"/>
    <mergeCell ref="AP46:BA46"/>
    <mergeCell ref="A47:AI47"/>
    <mergeCell ref="AJ47:AO47"/>
    <mergeCell ref="BH45:BI45"/>
    <mergeCell ref="BH46:BI46"/>
    <mergeCell ref="AP47:BA47"/>
    <mergeCell ref="BH47:BI47"/>
    <mergeCell ref="AP54:BA54"/>
    <mergeCell ref="BH50:BI50"/>
    <mergeCell ref="A44:AI44"/>
    <mergeCell ref="AJ44:AO44"/>
    <mergeCell ref="CI43:CT43"/>
    <mergeCell ref="CI44:CT44"/>
    <mergeCell ref="BU45:CH45"/>
    <mergeCell ref="CI45:CT45"/>
    <mergeCell ref="A43:AI43"/>
    <mergeCell ref="A45:AI45"/>
    <mergeCell ref="BH42:BI42"/>
    <mergeCell ref="AP44:BA44"/>
    <mergeCell ref="BH44:BI44"/>
    <mergeCell ref="BU44:CH44"/>
    <mergeCell ref="AP43:BA43"/>
    <mergeCell ref="BH43:BI43"/>
    <mergeCell ref="AP42:BA42"/>
    <mergeCell ref="BU46:CH46"/>
    <mergeCell ref="CI46:CT46"/>
    <mergeCell ref="CI72:CT72"/>
    <mergeCell ref="CI70:CT70"/>
    <mergeCell ref="BU47:CH47"/>
    <mergeCell ref="CI47:CT47"/>
    <mergeCell ref="CI67:CT67"/>
    <mergeCell ref="CI69:CT69"/>
    <mergeCell ref="CI68:CT68"/>
    <mergeCell ref="BU69:CH69"/>
    <mergeCell ref="AJ49:AL49"/>
    <mergeCell ref="AJ50:AL50"/>
    <mergeCell ref="BH48:BI48"/>
    <mergeCell ref="AP50:BA50"/>
    <mergeCell ref="AP52:BA52"/>
    <mergeCell ref="AP53:BA53"/>
    <mergeCell ref="CI79:CT79"/>
    <mergeCell ref="BU80:CH80"/>
    <mergeCell ref="CI80:CT80"/>
    <mergeCell ref="AJ82:AO82"/>
    <mergeCell ref="BU82:CH82"/>
    <mergeCell ref="AJ86:AO86"/>
    <mergeCell ref="BU83:CH83"/>
    <mergeCell ref="AP84:BA84"/>
    <mergeCell ref="AP85:BA85"/>
    <mergeCell ref="BH84:BI84"/>
    <mergeCell ref="BU86:CH86"/>
    <mergeCell ref="CI86:CT86"/>
    <mergeCell ref="A92:AI92"/>
    <mergeCell ref="A91:AI91"/>
    <mergeCell ref="AJ92:AL92"/>
    <mergeCell ref="A88:AI88"/>
    <mergeCell ref="AP87:BA87"/>
    <mergeCell ref="BH87:BI87"/>
    <mergeCell ref="AP86:BA86"/>
    <mergeCell ref="BU87:CH87"/>
    <mergeCell ref="A94:AI94"/>
    <mergeCell ref="A93:AI93"/>
    <mergeCell ref="AJ93:AL93"/>
    <mergeCell ref="BH101:BI101"/>
    <mergeCell ref="BH86:BI86"/>
    <mergeCell ref="A95:AI95"/>
    <mergeCell ref="AP95:BA95"/>
    <mergeCell ref="AJ94:AL94"/>
    <mergeCell ref="AJ95:AL95"/>
    <mergeCell ref="AJ96:AL96"/>
    <mergeCell ref="BH80:BI80"/>
    <mergeCell ref="CI98:CT98"/>
    <mergeCell ref="CI99:CT99"/>
    <mergeCell ref="CI81:CT81"/>
    <mergeCell ref="BH82:BI82"/>
    <mergeCell ref="BH103:BI103"/>
    <mergeCell ref="BU84:CH84"/>
    <mergeCell ref="CI83:CT83"/>
    <mergeCell ref="CI84:CT84"/>
    <mergeCell ref="CI87:CT87"/>
    <mergeCell ref="BU157:CH157"/>
    <mergeCell ref="CI157:CT157"/>
    <mergeCell ref="AJ139:AL139"/>
    <mergeCell ref="AJ140:AL140"/>
    <mergeCell ref="BU145:CH145"/>
    <mergeCell ref="AP149:BA149"/>
    <mergeCell ref="AP151:BA151"/>
    <mergeCell ref="CI145:CT145"/>
    <mergeCell ref="BI143:BJ143"/>
    <mergeCell ref="CI141:CT141"/>
    <mergeCell ref="CI158:CT158"/>
    <mergeCell ref="BH159:BI159"/>
    <mergeCell ref="BU161:CH161"/>
    <mergeCell ref="CI161:CT161"/>
    <mergeCell ref="BH161:BI161"/>
    <mergeCell ref="BH160:BI160"/>
    <mergeCell ref="A163:AI163"/>
    <mergeCell ref="AJ163:AL163"/>
    <mergeCell ref="BH162:BI162"/>
    <mergeCell ref="BH158:BI158"/>
    <mergeCell ref="CI162:CT162"/>
    <mergeCell ref="BU163:CH163"/>
    <mergeCell ref="CI163:CT163"/>
    <mergeCell ref="AJ158:AL158"/>
    <mergeCell ref="BH163:BI163"/>
    <mergeCell ref="BU158:CH158"/>
    <mergeCell ref="CI201:CT201"/>
    <mergeCell ref="BU201:CH201"/>
    <mergeCell ref="BH164:BI164"/>
    <mergeCell ref="BH173:BI173"/>
    <mergeCell ref="BH174:BI174"/>
    <mergeCell ref="BH176:BI176"/>
    <mergeCell ref="CI200:CT200"/>
    <mergeCell ref="CI198:CT198"/>
    <mergeCell ref="BU197:CH197"/>
    <mergeCell ref="CI197:CT197"/>
    <mergeCell ref="BU199:CH199"/>
    <mergeCell ref="AP199:BA199"/>
    <mergeCell ref="AP198:BA198"/>
    <mergeCell ref="A200:AI200"/>
    <mergeCell ref="A201:AI201"/>
    <mergeCell ref="AJ201:AL201"/>
    <mergeCell ref="AP201:BA201"/>
    <mergeCell ref="BU200:CH200"/>
    <mergeCell ref="AP200:BA200"/>
    <mergeCell ref="AJ200:AL200"/>
    <mergeCell ref="A89:AI89"/>
    <mergeCell ref="AJ89:AL89"/>
    <mergeCell ref="AP89:BA89"/>
    <mergeCell ref="BH89:BI89"/>
    <mergeCell ref="BU88:CH88"/>
    <mergeCell ref="CI88:CT88"/>
    <mergeCell ref="BH88:BI88"/>
    <mergeCell ref="AJ88:AO88"/>
    <mergeCell ref="AP88:BA88"/>
    <mergeCell ref="CI142:CT142"/>
    <mergeCell ref="CI143:CT143"/>
    <mergeCell ref="CI144:CT144"/>
    <mergeCell ref="BU136:CH136"/>
    <mergeCell ref="BU89:CH89"/>
    <mergeCell ref="CI89:CT89"/>
    <mergeCell ref="CI136:CT136"/>
    <mergeCell ref="BU99:CH99"/>
    <mergeCell ref="BU93:CH93"/>
    <mergeCell ref="CI100:CT100"/>
    <mergeCell ref="AJ134:AL134"/>
    <mergeCell ref="AJ135:AL135"/>
    <mergeCell ref="AJ137:AL137"/>
    <mergeCell ref="AP143:BA143"/>
    <mergeCell ref="BI135:BJ135"/>
    <mergeCell ref="AP138:BA138"/>
    <mergeCell ref="AP142:BA142"/>
    <mergeCell ref="AP141:BA141"/>
    <mergeCell ref="AJ136:AL136"/>
    <mergeCell ref="BI142:BJ142"/>
    <mergeCell ref="AJ132:AL132"/>
    <mergeCell ref="AP113:BA113"/>
    <mergeCell ref="AP111:BA111"/>
    <mergeCell ref="AP105:BA105"/>
    <mergeCell ref="AJ108:AL108"/>
    <mergeCell ref="AJ133:AL133"/>
    <mergeCell ref="AP109:BA109"/>
    <mergeCell ref="AP110:BA110"/>
    <mergeCell ref="AP106:BA106"/>
    <mergeCell ref="AP128:BA128"/>
    <mergeCell ref="A105:AI105"/>
    <mergeCell ref="AJ105:AO105"/>
    <mergeCell ref="A113:AI113"/>
    <mergeCell ref="AJ113:AL113"/>
    <mergeCell ref="A110:AI110"/>
    <mergeCell ref="A115:AI115"/>
    <mergeCell ref="A112:AI112"/>
    <mergeCell ref="AJ106:AL106"/>
    <mergeCell ref="AJ111:AL111"/>
    <mergeCell ref="AJ107:AL107"/>
    <mergeCell ref="BU137:CH137"/>
    <mergeCell ref="BU138:CH138"/>
    <mergeCell ref="E136:AI136"/>
    <mergeCell ref="AP136:BA136"/>
    <mergeCell ref="AP137:BA137"/>
    <mergeCell ref="AJ138:AL138"/>
    <mergeCell ref="AP139:BA139"/>
    <mergeCell ref="AP144:BA144"/>
    <mergeCell ref="AP145:BA145"/>
    <mergeCell ref="BI145:BJ145"/>
    <mergeCell ref="CI155:CT155"/>
    <mergeCell ref="BI154:BJ154"/>
    <mergeCell ref="AP146:BA146"/>
    <mergeCell ref="CI146:CT146"/>
    <mergeCell ref="BI144:BJ144"/>
    <mergeCell ref="AP150:BA150"/>
    <mergeCell ref="CI149:CT149"/>
    <mergeCell ref="E154:AI154"/>
    <mergeCell ref="E155:AI155"/>
    <mergeCell ref="AP154:BA154"/>
    <mergeCell ref="AP155:BA155"/>
    <mergeCell ref="BU154:CH154"/>
    <mergeCell ref="BU155:CH155"/>
    <mergeCell ref="AJ154:AL154"/>
    <mergeCell ref="AJ155:AL155"/>
    <mergeCell ref="AP153:BA153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5">
      <selection activeCell="CO15" sqref="CO15:DE15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79" t="s">
        <v>184</v>
      </c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</row>
    <row r="2" spans="1:109" ht="19.5" customHeight="1">
      <c r="A2" s="199" t="s">
        <v>24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</row>
    <row r="3" spans="1:109" ht="11.25" customHeight="1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74" t="s">
        <v>8</v>
      </c>
      <c r="AL3" s="160"/>
      <c r="AM3" s="160"/>
      <c r="AN3" s="160"/>
      <c r="AO3" s="160"/>
      <c r="AP3" s="175"/>
      <c r="AQ3" s="174" t="s">
        <v>185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75"/>
      <c r="BG3" s="174" t="s">
        <v>21</v>
      </c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74" t="s">
        <v>10</v>
      </c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75"/>
      <c r="CO3" s="160" t="s">
        <v>11</v>
      </c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</row>
    <row r="4" spans="1:109" ht="60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76"/>
      <c r="AL4" s="161"/>
      <c r="AM4" s="161"/>
      <c r="AN4" s="161"/>
      <c r="AO4" s="161"/>
      <c r="AP4" s="177"/>
      <c r="AQ4" s="176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77"/>
      <c r="BG4" s="176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76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77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</row>
    <row r="5" spans="1:109" ht="12" thickBot="1">
      <c r="A5" s="404">
        <v>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196">
        <v>2</v>
      </c>
      <c r="AL5" s="159"/>
      <c r="AM5" s="159"/>
      <c r="AN5" s="159"/>
      <c r="AO5" s="159"/>
      <c r="AP5" s="202"/>
      <c r="AQ5" s="196">
        <v>3</v>
      </c>
      <c r="AR5" s="159"/>
      <c r="AS5" s="159"/>
      <c r="AT5" s="159"/>
      <c r="AU5" s="159"/>
      <c r="AV5" s="159"/>
      <c r="AW5" s="159"/>
      <c r="AX5" s="159"/>
      <c r="AY5" s="159"/>
      <c r="AZ5" s="197"/>
      <c r="BA5" s="197"/>
      <c r="BB5" s="197"/>
      <c r="BC5" s="197"/>
      <c r="BD5" s="197"/>
      <c r="BE5" s="197"/>
      <c r="BF5" s="198"/>
      <c r="BG5" s="196">
        <v>4</v>
      </c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202"/>
      <c r="BZ5" s="205">
        <v>5</v>
      </c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4"/>
      <c r="CO5" s="196">
        <v>6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</row>
    <row r="6" spans="1:109" ht="21.75" customHeight="1">
      <c r="A6" s="405" t="s">
        <v>25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6" t="s">
        <v>16</v>
      </c>
      <c r="AL6" s="407"/>
      <c r="AM6" s="407"/>
      <c r="AN6" s="407"/>
      <c r="AO6" s="407"/>
      <c r="AP6" s="407"/>
      <c r="AQ6" s="167" t="s">
        <v>18</v>
      </c>
      <c r="AR6" s="167"/>
      <c r="AS6" s="167"/>
      <c r="AT6" s="167"/>
      <c r="AU6" s="167"/>
      <c r="AV6" s="167"/>
      <c r="AW6" s="167"/>
      <c r="AX6" s="167"/>
      <c r="AY6" s="167"/>
      <c r="AZ6" s="168"/>
      <c r="BA6" s="169"/>
      <c r="BB6" s="169"/>
      <c r="BC6" s="169"/>
      <c r="BD6" s="169"/>
      <c r="BE6" s="169"/>
      <c r="BF6" s="170"/>
      <c r="BG6" s="156">
        <f>BG7</f>
        <v>1537900</v>
      </c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408">
        <f>BZ7</f>
        <v>701749.0299999993</v>
      </c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>
        <f>BG6-BZ6</f>
        <v>836150.9700000007</v>
      </c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9"/>
    </row>
    <row r="7" spans="1:109" ht="26.25" customHeight="1">
      <c r="A7" s="402" t="s">
        <v>186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3" t="s">
        <v>17</v>
      </c>
      <c r="AL7" s="127"/>
      <c r="AM7" s="127"/>
      <c r="AN7" s="127"/>
      <c r="AO7" s="127"/>
      <c r="AP7" s="127"/>
      <c r="AQ7" s="127" t="s">
        <v>196</v>
      </c>
      <c r="AR7" s="127"/>
      <c r="AS7" s="127"/>
      <c r="AT7" s="127"/>
      <c r="AU7" s="127"/>
      <c r="AV7" s="127"/>
      <c r="AW7" s="127"/>
      <c r="AX7" s="127"/>
      <c r="AY7" s="127"/>
      <c r="AZ7" s="128"/>
      <c r="BA7" s="129"/>
      <c r="BB7" s="129"/>
      <c r="BC7" s="129"/>
      <c r="BD7" s="129"/>
      <c r="BE7" s="129"/>
      <c r="BF7" s="130"/>
      <c r="BG7" s="148">
        <f>BG8+BG12</f>
        <v>1537900</v>
      </c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400">
        <f>BZ8+BZ12</f>
        <v>701749.0299999993</v>
      </c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>
        <f>BG7-BZ7</f>
        <v>836150.9700000007</v>
      </c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  <c r="DE7" s="401"/>
    </row>
    <row r="8" spans="1:109" ht="21.75" customHeight="1">
      <c r="A8" s="402" t="s">
        <v>187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3" t="s">
        <v>19</v>
      </c>
      <c r="AL8" s="127"/>
      <c r="AM8" s="127"/>
      <c r="AN8" s="127"/>
      <c r="AO8" s="127"/>
      <c r="AP8" s="127"/>
      <c r="AQ8" s="127" t="s">
        <v>197</v>
      </c>
      <c r="AR8" s="127"/>
      <c r="AS8" s="127"/>
      <c r="AT8" s="127"/>
      <c r="AU8" s="127"/>
      <c r="AV8" s="127"/>
      <c r="AW8" s="127"/>
      <c r="AX8" s="127"/>
      <c r="AY8" s="127"/>
      <c r="AZ8" s="128"/>
      <c r="BA8" s="129"/>
      <c r="BB8" s="129"/>
      <c r="BC8" s="129"/>
      <c r="BD8" s="129"/>
      <c r="BE8" s="129"/>
      <c r="BF8" s="130"/>
      <c r="BG8" s="148">
        <f>BG9</f>
        <v>-13225763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400">
        <f>BZ9</f>
        <v>-12301854.97</v>
      </c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 t="s">
        <v>18</v>
      </c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1"/>
    </row>
    <row r="9" spans="1:109" ht="28.5" customHeight="1">
      <c r="A9" s="402" t="s">
        <v>188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3" t="s">
        <v>19</v>
      </c>
      <c r="AL9" s="127"/>
      <c r="AM9" s="127"/>
      <c r="AN9" s="127"/>
      <c r="AO9" s="127"/>
      <c r="AP9" s="127"/>
      <c r="AQ9" s="127" t="s">
        <v>198</v>
      </c>
      <c r="AR9" s="127"/>
      <c r="AS9" s="127"/>
      <c r="AT9" s="127"/>
      <c r="AU9" s="127"/>
      <c r="AV9" s="127"/>
      <c r="AW9" s="127"/>
      <c r="AX9" s="127"/>
      <c r="AY9" s="127"/>
      <c r="AZ9" s="128"/>
      <c r="BA9" s="129"/>
      <c r="BB9" s="129"/>
      <c r="BC9" s="129"/>
      <c r="BD9" s="129"/>
      <c r="BE9" s="129"/>
      <c r="BF9" s="130"/>
      <c r="BG9" s="148">
        <f>BG10</f>
        <v>-13225763</v>
      </c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400">
        <f>BZ10</f>
        <v>-12301854.97</v>
      </c>
      <c r="CA9" s="400"/>
      <c r="CB9" s="400"/>
      <c r="CC9" s="400"/>
      <c r="CD9" s="400"/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 t="s">
        <v>18</v>
      </c>
      <c r="CP9" s="400"/>
      <c r="CQ9" s="400"/>
      <c r="CR9" s="400"/>
      <c r="CS9" s="400"/>
      <c r="CT9" s="400"/>
      <c r="CU9" s="400"/>
      <c r="CV9" s="400"/>
      <c r="CW9" s="400"/>
      <c r="CX9" s="400"/>
      <c r="CY9" s="400"/>
      <c r="CZ9" s="400"/>
      <c r="DA9" s="400"/>
      <c r="DB9" s="400"/>
      <c r="DC9" s="400"/>
      <c r="DD9" s="400"/>
      <c r="DE9" s="401"/>
    </row>
    <row r="10" spans="1:109" ht="26.25" customHeight="1">
      <c r="A10" s="402" t="s">
        <v>189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3" t="s">
        <v>19</v>
      </c>
      <c r="AL10" s="127"/>
      <c r="AM10" s="127"/>
      <c r="AN10" s="127"/>
      <c r="AO10" s="127"/>
      <c r="AP10" s="127"/>
      <c r="AQ10" s="127" t="s">
        <v>199</v>
      </c>
      <c r="AR10" s="127"/>
      <c r="AS10" s="127"/>
      <c r="AT10" s="127"/>
      <c r="AU10" s="127"/>
      <c r="AV10" s="127"/>
      <c r="AW10" s="127"/>
      <c r="AX10" s="127"/>
      <c r="AY10" s="127"/>
      <c r="AZ10" s="128"/>
      <c r="BA10" s="129"/>
      <c r="BB10" s="129"/>
      <c r="BC10" s="129"/>
      <c r="BD10" s="129"/>
      <c r="BE10" s="129"/>
      <c r="BF10" s="130"/>
      <c r="BG10" s="148">
        <f>BG11</f>
        <v>-13225763</v>
      </c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400">
        <f>BZ11</f>
        <v>-12301854.97</v>
      </c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 t="s">
        <v>18</v>
      </c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1"/>
    </row>
    <row r="11" spans="1:109" ht="39" customHeight="1">
      <c r="A11" s="402" t="s">
        <v>190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3" t="s">
        <v>19</v>
      </c>
      <c r="AL11" s="127"/>
      <c r="AM11" s="127"/>
      <c r="AN11" s="127"/>
      <c r="AO11" s="127"/>
      <c r="AP11" s="127"/>
      <c r="AQ11" s="127" t="s">
        <v>200</v>
      </c>
      <c r="AR11" s="127"/>
      <c r="AS11" s="127"/>
      <c r="AT11" s="127"/>
      <c r="AU11" s="127"/>
      <c r="AV11" s="127"/>
      <c r="AW11" s="127"/>
      <c r="AX11" s="127"/>
      <c r="AY11" s="127"/>
      <c r="AZ11" s="128"/>
      <c r="BA11" s="129"/>
      <c r="BB11" s="129"/>
      <c r="BC11" s="129"/>
      <c r="BD11" s="129"/>
      <c r="BE11" s="129"/>
      <c r="BF11" s="130"/>
      <c r="BG11" s="148">
        <v>-13225763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400">
        <v>-12301854.97</v>
      </c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 t="s">
        <v>18</v>
      </c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1"/>
    </row>
    <row r="12" spans="1:109" ht="24.75" customHeight="1">
      <c r="A12" s="402" t="s">
        <v>191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3" t="s">
        <v>201</v>
      </c>
      <c r="AL12" s="127"/>
      <c r="AM12" s="127"/>
      <c r="AN12" s="127"/>
      <c r="AO12" s="127"/>
      <c r="AP12" s="127"/>
      <c r="AQ12" s="127" t="s">
        <v>202</v>
      </c>
      <c r="AR12" s="127"/>
      <c r="AS12" s="127"/>
      <c r="AT12" s="127"/>
      <c r="AU12" s="127"/>
      <c r="AV12" s="127"/>
      <c r="AW12" s="127"/>
      <c r="AX12" s="127"/>
      <c r="AY12" s="127"/>
      <c r="AZ12" s="128"/>
      <c r="BA12" s="129"/>
      <c r="BB12" s="129"/>
      <c r="BC12" s="129"/>
      <c r="BD12" s="129"/>
      <c r="BE12" s="129"/>
      <c r="BF12" s="130"/>
      <c r="BG12" s="148">
        <f>BG13</f>
        <v>14763663</v>
      </c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>
        <f>BZ13</f>
        <v>13003604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400" t="s">
        <v>18</v>
      </c>
      <c r="CP12" s="400"/>
      <c r="CQ12" s="400"/>
      <c r="CR12" s="400"/>
      <c r="CS12" s="400"/>
      <c r="CT12" s="400"/>
      <c r="CU12" s="400"/>
      <c r="CV12" s="400"/>
      <c r="CW12" s="400"/>
      <c r="CX12" s="400"/>
      <c r="CY12" s="400"/>
      <c r="CZ12" s="400"/>
      <c r="DA12" s="400"/>
      <c r="DB12" s="400"/>
      <c r="DC12" s="400"/>
      <c r="DD12" s="400"/>
      <c r="DE12" s="401"/>
    </row>
    <row r="13" spans="1:109" ht="21.75" customHeight="1">
      <c r="A13" s="402" t="s">
        <v>192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3" t="s">
        <v>201</v>
      </c>
      <c r="AL13" s="127"/>
      <c r="AM13" s="127"/>
      <c r="AN13" s="127"/>
      <c r="AO13" s="127"/>
      <c r="AP13" s="127"/>
      <c r="AQ13" s="127" t="s">
        <v>203</v>
      </c>
      <c r="AR13" s="127"/>
      <c r="AS13" s="127"/>
      <c r="AT13" s="127"/>
      <c r="AU13" s="127"/>
      <c r="AV13" s="127"/>
      <c r="AW13" s="127"/>
      <c r="AX13" s="127"/>
      <c r="AY13" s="127"/>
      <c r="AZ13" s="128"/>
      <c r="BA13" s="129"/>
      <c r="BB13" s="129"/>
      <c r="BC13" s="129"/>
      <c r="BD13" s="129"/>
      <c r="BE13" s="129"/>
      <c r="BF13" s="130"/>
      <c r="BG13" s="148">
        <f>BG14</f>
        <v>14763663</v>
      </c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>
        <f>BZ14</f>
        <v>13003604</v>
      </c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400" t="s">
        <v>18</v>
      </c>
      <c r="CP13" s="400"/>
      <c r="CQ13" s="400"/>
      <c r="CR13" s="400"/>
      <c r="CS13" s="400"/>
      <c r="CT13" s="400"/>
      <c r="CU13" s="400"/>
      <c r="CV13" s="400"/>
      <c r="CW13" s="400"/>
      <c r="CX13" s="400"/>
      <c r="CY13" s="400"/>
      <c r="CZ13" s="400"/>
      <c r="DA13" s="400"/>
      <c r="DB13" s="400"/>
      <c r="DC13" s="400"/>
      <c r="DD13" s="400"/>
      <c r="DE13" s="401"/>
    </row>
    <row r="14" spans="1:109" ht="27.75" customHeight="1">
      <c r="A14" s="402" t="s">
        <v>193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3" t="s">
        <v>201</v>
      </c>
      <c r="AL14" s="127"/>
      <c r="AM14" s="127"/>
      <c r="AN14" s="127"/>
      <c r="AO14" s="127"/>
      <c r="AP14" s="127"/>
      <c r="AQ14" s="127" t="s">
        <v>204</v>
      </c>
      <c r="AR14" s="127"/>
      <c r="AS14" s="127"/>
      <c r="AT14" s="127"/>
      <c r="AU14" s="127"/>
      <c r="AV14" s="127"/>
      <c r="AW14" s="127"/>
      <c r="AX14" s="127"/>
      <c r="AY14" s="127"/>
      <c r="AZ14" s="128"/>
      <c r="BA14" s="129"/>
      <c r="BB14" s="129"/>
      <c r="BC14" s="129"/>
      <c r="BD14" s="129"/>
      <c r="BE14" s="129"/>
      <c r="BF14" s="130"/>
      <c r="BG14" s="148">
        <f>BG15</f>
        <v>14763663</v>
      </c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>
        <f>BZ15</f>
        <v>13003604</v>
      </c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400" t="s">
        <v>18</v>
      </c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1"/>
    </row>
    <row r="15" spans="1:109" ht="30.75" customHeight="1">
      <c r="A15" s="402" t="s">
        <v>194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3" t="s">
        <v>201</v>
      </c>
      <c r="AL15" s="127"/>
      <c r="AM15" s="127"/>
      <c r="AN15" s="127"/>
      <c r="AO15" s="127"/>
      <c r="AP15" s="127"/>
      <c r="AQ15" s="127" t="s">
        <v>205</v>
      </c>
      <c r="AR15" s="127"/>
      <c r="AS15" s="127"/>
      <c r="AT15" s="127"/>
      <c r="AU15" s="127"/>
      <c r="AV15" s="127"/>
      <c r="AW15" s="127"/>
      <c r="AX15" s="127"/>
      <c r="AY15" s="127"/>
      <c r="AZ15" s="128"/>
      <c r="BA15" s="129"/>
      <c r="BB15" s="129"/>
      <c r="BC15" s="129"/>
      <c r="BD15" s="129"/>
      <c r="BE15" s="129"/>
      <c r="BF15" s="130"/>
      <c r="BG15" s="148">
        <v>14763663</v>
      </c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>
        <v>13003604</v>
      </c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400" t="s">
        <v>18</v>
      </c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1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H18" s="411" t="s">
        <v>468</v>
      </c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F18" s="179" t="s">
        <v>219</v>
      </c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10" t="s">
        <v>3</v>
      </c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H19" s="410" t="s">
        <v>4</v>
      </c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F19" s="180" t="s">
        <v>195</v>
      </c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Z19" s="411"/>
      <c r="CA19" s="411"/>
      <c r="CB19" s="411"/>
      <c r="CC19" s="411"/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P19" s="173" t="s">
        <v>470</v>
      </c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</row>
    <row r="20" spans="78:109" ht="11.25" customHeight="1"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P20" s="399" t="s">
        <v>4</v>
      </c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</row>
    <row r="21" spans="1:55" ht="11.25">
      <c r="A21" s="1" t="s">
        <v>2</v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H21" s="411" t="s">
        <v>469</v>
      </c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</row>
    <row r="22" spans="18:109" ht="11.25">
      <c r="R22" s="410" t="s">
        <v>3</v>
      </c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3"/>
      <c r="AG22" s="3"/>
      <c r="AH22" s="410" t="s">
        <v>4</v>
      </c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80" t="s">
        <v>5</v>
      </c>
      <c r="B24" s="180"/>
      <c r="C24" s="413" t="s">
        <v>516</v>
      </c>
      <c r="D24" s="413"/>
      <c r="E24" s="413"/>
      <c r="F24" s="1" t="s">
        <v>5</v>
      </c>
      <c r="I24" s="411" t="s">
        <v>517</v>
      </c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180">
        <v>20</v>
      </c>
      <c r="Z24" s="180"/>
      <c r="AA24" s="180"/>
      <c r="AB24" s="180"/>
      <c r="AC24" s="412" t="s">
        <v>234</v>
      </c>
      <c r="AD24" s="412"/>
      <c r="AE24" s="412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C24:AE24"/>
    <mergeCell ref="AH21:BC21"/>
    <mergeCell ref="R22:AE22"/>
    <mergeCell ref="A24:B24"/>
    <mergeCell ref="C24:E24"/>
    <mergeCell ref="I24:X24"/>
    <mergeCell ref="Y24:AB24"/>
    <mergeCell ref="AH22:BC22"/>
    <mergeCell ref="R21:AE21"/>
    <mergeCell ref="AK10:AP10"/>
    <mergeCell ref="A12:AJ12"/>
    <mergeCell ref="A14:AJ14"/>
    <mergeCell ref="AK12:AP12"/>
    <mergeCell ref="A10:AJ10"/>
    <mergeCell ref="BZ12:CN12"/>
    <mergeCell ref="BZ19:CN19"/>
    <mergeCell ref="AH19:BC19"/>
    <mergeCell ref="A11:AJ11"/>
    <mergeCell ref="AK14:AP14"/>
    <mergeCell ref="A15:AJ15"/>
    <mergeCell ref="BZ14:CN14"/>
    <mergeCell ref="N19:AE19"/>
    <mergeCell ref="BF18:BX18"/>
    <mergeCell ref="BF19:BX19"/>
    <mergeCell ref="CO14:DE14"/>
    <mergeCell ref="CO13:DE13"/>
    <mergeCell ref="AQ14:BF14"/>
    <mergeCell ref="BG10:BY10"/>
    <mergeCell ref="AQ11:BF11"/>
    <mergeCell ref="CO10:DE10"/>
    <mergeCell ref="AQ12:BF12"/>
    <mergeCell ref="BZ11:CN11"/>
    <mergeCell ref="CO11:DE11"/>
    <mergeCell ref="BG11:BY11"/>
    <mergeCell ref="BZ20:CN20"/>
    <mergeCell ref="AQ15:BF15"/>
    <mergeCell ref="AQ10:BF10"/>
    <mergeCell ref="N18:AE18"/>
    <mergeCell ref="AH18:BC18"/>
    <mergeCell ref="AK15:AP15"/>
    <mergeCell ref="AK11:AP11"/>
    <mergeCell ref="BZ10:CN10"/>
    <mergeCell ref="BG12:BY12"/>
    <mergeCell ref="BG15:BY15"/>
    <mergeCell ref="BG5:BY5"/>
    <mergeCell ref="CO5:DE5"/>
    <mergeCell ref="BG6:BY6"/>
    <mergeCell ref="BZ6:CN6"/>
    <mergeCell ref="BZ5:CN5"/>
    <mergeCell ref="CO6:DE6"/>
    <mergeCell ref="AQ9:BF9"/>
    <mergeCell ref="A5:AJ5"/>
    <mergeCell ref="AK5:AP5"/>
    <mergeCell ref="AQ5:BF5"/>
    <mergeCell ref="AQ8:BF8"/>
    <mergeCell ref="A6:AJ6"/>
    <mergeCell ref="AK6:AP6"/>
    <mergeCell ref="AQ6:BF6"/>
    <mergeCell ref="CN1:DE1"/>
    <mergeCell ref="BG3:BY4"/>
    <mergeCell ref="A2:DE2"/>
    <mergeCell ref="A3:AJ4"/>
    <mergeCell ref="CO3:DE4"/>
    <mergeCell ref="BZ3:CN4"/>
    <mergeCell ref="AK3:AP4"/>
    <mergeCell ref="AQ3:BF4"/>
    <mergeCell ref="BG7:BY7"/>
    <mergeCell ref="CO8:DE8"/>
    <mergeCell ref="CO9:DE9"/>
    <mergeCell ref="BG8:BY8"/>
    <mergeCell ref="BG9:BY9"/>
    <mergeCell ref="BZ9:CN9"/>
    <mergeCell ref="BZ8:CN8"/>
    <mergeCell ref="CO15:DE15"/>
    <mergeCell ref="A8:AJ8"/>
    <mergeCell ref="A9:AJ9"/>
    <mergeCell ref="AK7:AP7"/>
    <mergeCell ref="AK9:AP9"/>
    <mergeCell ref="AK8:AP8"/>
    <mergeCell ref="A7:AJ7"/>
    <mergeCell ref="CO7:DE7"/>
    <mergeCell ref="AQ7:BF7"/>
    <mergeCell ref="BZ7:CN7"/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2011-12-02T11:40:15Z</cp:lastPrinted>
  <dcterms:created xsi:type="dcterms:W3CDTF">2005-02-01T12:32:18Z</dcterms:created>
  <dcterms:modified xsi:type="dcterms:W3CDTF">2011-12-06T11:00:54Z</dcterms:modified>
  <cp:category/>
  <cp:version/>
  <cp:contentType/>
  <cp:contentStatus/>
</cp:coreProperties>
</file>