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5480" windowHeight="1155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'стр.1'!$A$1:$CZ$96</definedName>
    <definedName name="_xlnm.Print_Area" localSheetId="1">'стр.2'!$A$1:$CT$200</definedName>
    <definedName name="_xlnm.Print_Area" localSheetId="2">'стр.3'!$A$1:$DE$25</definedName>
  </definedNames>
  <calcPr fullCalcOnLoad="1"/>
</workbook>
</file>

<file path=xl/sharedStrings.xml><?xml version="1.0" encoding="utf-8"?>
<sst xmlns="http://schemas.openxmlformats.org/spreadsheetml/2006/main" count="969" uniqueCount="490">
  <si>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</si>
  <si>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</si>
  <si>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</si>
  <si>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</si>
  <si>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</si>
  <si>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</si>
  <si>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</si>
  <si>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</si>
  <si>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</si>
  <si>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</si>
  <si>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</si>
  <si>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</si>
  <si>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</si>
  <si>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</si>
  <si>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</si>
  <si>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</si>
  <si>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</si>
  <si>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</si>
  <si>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</si>
  <si>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</si>
  <si>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</si>
  <si>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</si>
  <si>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</si>
  <si>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</si>
  <si>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</si>
  <si>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</si>
  <si>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</si>
  <si>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</si>
  <si>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</si>
  <si>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</si>
  <si>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</si>
  <si>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</si>
  <si>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</si>
  <si>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</si>
  <si>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</si>
  <si>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</si>
  <si>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</si>
  <si>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</si>
  <si>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</si>
  <si>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</si>
  <si>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</si>
  <si>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</si>
  <si>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</si>
  <si>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</si>
  <si>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</si>
  <si>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</si>
  <si>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</si>
  <si>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</si>
  <si>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</si>
  <si>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</si>
  <si>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</si>
  <si>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</si>
  <si>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</si>
  <si>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</si>
  <si>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</si>
  <si>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</si>
  <si>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</si>
  <si>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</si>
  <si>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</si>
  <si>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</si>
  <si>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</si>
  <si>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</si>
  <si>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</si>
  <si>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</si>
  <si>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</si>
  <si>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</si>
  <si>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</si>
  <si>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</si>
  <si>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</si>
  <si>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</si>
  <si>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</si>
  <si>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</si>
  <si>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</si>
  <si>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</si>
  <si>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</si>
  <si>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</si>
  <si>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</si>
  <si>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</si>
  <si>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</si>
  <si>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</si>
  <si>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</si>
  <si>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</si>
  <si>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</si>
  <si>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</si>
  <si>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</si>
  <si>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</si>
  <si>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</si>
  <si>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</si>
  <si>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</si>
  <si>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</si>
  <si>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</si>
  <si>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</si>
  <si>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</si>
  <si>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</si>
  <si>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</si>
  <si>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</si>
  <si>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</si>
  <si>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</si>
  <si>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</si>
  <si>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</si>
  <si>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</si>
  <si>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</si>
  <si>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</si>
  <si>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</si>
  <si>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</si>
  <si>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</si>
  <si>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</si>
  <si>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</si>
  <si>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</si>
  <si>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</si>
  <si>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</si>
  <si>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</si>
  <si>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</si>
  <si>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</si>
  <si>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</si>
  <si>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</si>
  <si>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</si>
  <si>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</si>
  <si>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</si>
  <si>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</si>
  <si>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</si>
  <si>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</si>
  <si>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</si>
  <si>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</si>
  <si>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</si>
  <si>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</si>
  <si>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</si>
  <si>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</si>
  <si>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</si>
  <si>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</si>
  <si>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</si>
  <si>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</si>
  <si>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</si>
  <si>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</si>
  <si>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</si>
  <si>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</si>
  <si>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</si>
  <si>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</si>
  <si>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</si>
  <si>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</si>
  <si>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</si>
  <si>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</si>
  <si>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</si>
  <si>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</si>
  <si>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</si>
  <si>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</si>
  <si>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</si>
  <si>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</si>
  <si>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</si>
  <si>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</si>
  <si>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</si>
  <si>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</si>
  <si>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</si>
  <si>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</si>
  <si>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</si>
  <si>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</si>
  <si>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</si>
  <si>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</si>
  <si>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</si>
  <si>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</si>
  <si>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</si>
  <si>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</si>
  <si>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</si>
  <si>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</si>
  <si>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</si>
  <si>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</si>
  <si>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</si>
  <si>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</si>
  <si>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</si>
  <si>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</si>
  <si>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</si>
  <si>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</si>
  <si>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</si>
  <si>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</si>
  <si>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</si>
  <si>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</si>
  <si>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</si>
  <si>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</si>
  <si>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</si>
  <si>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</si>
  <si>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</si>
  <si>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</si>
  <si>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</si>
  <si>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</si>
  <si>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</si>
  <si>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</si>
  <si>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</si>
  <si>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</si>
  <si>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</si>
  <si>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</si>
  <si>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</si>
  <si>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</si>
  <si>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</si>
  <si>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</si>
  <si>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</si>
  <si>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</si>
  <si>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</si>
  <si>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</si>
  <si>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</si>
  <si>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</si>
  <si>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</si>
  <si>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</si>
  <si>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</si>
  <si>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</si>
  <si>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</si>
  <si>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</si>
  <si>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</si>
  <si>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</si>
  <si>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</si>
  <si>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</si>
  <si>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</si>
  <si>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</si>
  <si>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</si>
  <si>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</si>
  <si>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</si>
  <si>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Оплата работ, услуг</t>
  </si>
  <si>
    <t>ОТЧЕТ ОБ ИСПОЛНЕНИИ БЮДЖЕТА</t>
  </si>
  <si>
    <t>(в ред. Приказа Минфина РФ от 09.11.2009 №115н)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</si>
  <si>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</si>
  <si>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</si>
  <si>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</si>
  <si>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</si>
  <si>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</si>
  <si>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</si>
  <si>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</si>
  <si>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</si>
  <si>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</si>
  <si>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Форма 0503117 с.2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</si>
  <si>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</si>
  <si>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</si>
  <si>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</si>
  <si>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</si>
  <si>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</si>
  <si>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</si>
  <si>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</si>
  <si>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</si>
  <si>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</si>
  <si>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</si>
  <si>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</si>
  <si>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</si>
  <si>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</si>
  <si>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</si>
  <si>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</si>
  <si>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</si>
  <si>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</si>
  <si>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</si>
  <si>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</si>
  <si>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</si>
  <si>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</si>
  <si>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</si>
  <si>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</si>
  <si>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</si>
  <si>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</si>
  <si>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</si>
  <si>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</si>
  <si>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</si>
  <si>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</si>
  <si>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</si>
  <si>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</si>
  <si>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</si>
  <si>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</si>
  <si>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</si>
  <si>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</si>
  <si>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</si>
  <si>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</si>
  <si>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</si>
  <si>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</si>
  <si>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</si>
  <si>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</si>
  <si>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</si>
  <si>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</si>
  <si>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</si>
  <si>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951 0309 7950000 000 000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</si>
  <si>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</si>
  <si>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</si>
  <si>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</si>
  <si>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</si>
  <si>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</si>
  <si>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</si>
  <si>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</si>
  <si>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</si>
  <si>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</si>
  <si>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</si>
  <si>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</si>
  <si>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</si>
  <si>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</si>
  <si>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</si>
  <si>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951 0502 7950000 000 000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</si>
  <si>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</si>
  <si>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</si>
  <si>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</si>
  <si>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</si>
  <si>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</si>
  <si>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</si>
  <si>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</si>
  <si>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</si>
  <si>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</si>
  <si>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</si>
  <si>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</si>
  <si>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</si>
  <si>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</si>
  <si>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</si>
  <si>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Работы,услуги по содержанию имущества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</si>
  <si>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</si>
  <si>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</si>
  <si>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</si>
  <si>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</si>
  <si>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</si>
  <si>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</si>
  <si>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</si>
  <si>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</si>
  <si>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</si>
  <si>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</si>
  <si>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</si>
  <si>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 xml:space="preserve">951 0801 7950000 000 000 </t>
  </si>
  <si>
    <t>Целевые программы муниципальных образований</t>
  </si>
  <si>
    <t xml:space="preserve">951 0801 7950080 608 290 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</si>
  <si>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</si>
  <si>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</si>
  <si>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</si>
  <si>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</si>
  <si>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</si>
  <si>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</si>
  <si>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</si>
  <si>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</si>
  <si>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</si>
  <si>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</si>
  <si>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</si>
  <si>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</si>
  <si>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</si>
  <si>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</si>
  <si>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</si>
  <si>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</si>
  <si>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</si>
  <si>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</si>
  <si>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</si>
  <si>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</si>
  <si>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</si>
  <si>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</si>
  <si>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</si>
  <si>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</si>
  <si>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</si>
  <si>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</si>
  <si>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</si>
  <si>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</si>
  <si>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</si>
  <si>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</si>
  <si>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</si>
  <si>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</si>
  <si>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</si>
  <si>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</si>
  <si>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</si>
  <si>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951 0113 0900200 997 290</t>
  </si>
  <si>
    <t>Другие вопросы в области национальной экономики</t>
  </si>
  <si>
    <t>951 0412 0000000 000 000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</si>
  <si>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</si>
  <si>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</si>
  <si>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</si>
  <si>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</si>
  <si>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</si>
  <si>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</si>
  <si>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</si>
  <si>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</si>
  <si>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</si>
  <si>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</si>
  <si>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</si>
  <si>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</si>
  <si>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Администрация Екатериновского сельского поселения</t>
  </si>
  <si>
    <t>Екатериновское сельское поселение</t>
  </si>
  <si>
    <t>04226988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</si>
  <si>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</si>
  <si>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</si>
  <si>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</si>
  <si>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</si>
  <si>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</si>
  <si>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000 1 05 03020 01 2000 110</t>
  </si>
  <si>
    <t>000 1 05 03010 01 0000 110</t>
  </si>
  <si>
    <t>000 1 05 03010 01 1000 110</t>
  </si>
  <si>
    <t>000 1 11 05030 00 0000 120</t>
  </si>
  <si>
    <t>000 1 11 05035 10 0000 120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</si>
  <si>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</si>
  <si>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</si>
  <si>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</si>
  <si>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000 1 13 00000 00 0000 000</t>
  </si>
  <si>
    <t>000 1 13 03000 00 0000 130</t>
  </si>
  <si>
    <t>000 1 13 03050 10 0000 130</t>
  </si>
  <si>
    <t>951 0104 0020400 997 260</t>
  </si>
  <si>
    <t>951 0104 0020400 997 262</t>
  </si>
  <si>
    <t>Социальное обеспечение</t>
  </si>
  <si>
    <t>Пособия по социальной помощи населению</t>
  </si>
  <si>
    <t>951 0102 0020300 997 221</t>
  </si>
  <si>
    <t>Долгосрочная целевая программа сельского поселения "Пожарная безопасность и защита населения и территории Екатериновского сельского поселения от чрезвычайных ситуаций на 2011-2013 годы"</t>
  </si>
  <si>
    <t>951 0309 7950700 997 290</t>
  </si>
  <si>
    <t>951 0412 5210000 000 000</t>
  </si>
  <si>
    <t>951 0412 5210100 000 000</t>
  </si>
  <si>
    <t>951 0412 5210102 997 000</t>
  </si>
  <si>
    <t>951 0412 5210102 997 200</t>
  </si>
  <si>
    <t>951 0412 5210102 997 250</t>
  </si>
  <si>
    <t>951 0412 5210102 997 251</t>
  </si>
  <si>
    <t>951 0412 5210102 000 000</t>
  </si>
  <si>
    <t>Муниципальная долгосрочная целевая программа "Строительство, модернизация, реконструкция и развитие сетей водоснабжения и газификации Екатериновского сельского поселения  на 2011-2013 годы"</t>
  </si>
  <si>
    <t>Благоустройство</t>
  </si>
  <si>
    <t>951 0503 6000000 000 000</t>
  </si>
  <si>
    <t>Уличное освещение</t>
  </si>
  <si>
    <t>951 0503 6000100 000 000</t>
  </si>
  <si>
    <t>951 0503 6000100 997 000</t>
  </si>
  <si>
    <t>951 0503 6000100 997 200</t>
  </si>
  <si>
    <t>951 0503 6000100 997 220</t>
  </si>
  <si>
    <t>951 0503 6000100 997 223</t>
  </si>
  <si>
    <t>951 0503 6000100 997 225</t>
  </si>
  <si>
    <t>Озеленение</t>
  </si>
  <si>
    <t>951 0503 6000300 000 000</t>
  </si>
  <si>
    <t>951 0503 6000300 997 200</t>
  </si>
  <si>
    <t>951 0503 6000300 997 220</t>
  </si>
  <si>
    <t>951 0503 6000300 997 226</t>
  </si>
  <si>
    <t>951 0503 6000300 997 000</t>
  </si>
  <si>
    <t>Организация и содержание мест захоронения</t>
  </si>
  <si>
    <t>951 0503 6000400 997 226</t>
  </si>
  <si>
    <t>951 0503 6000400 000 000</t>
  </si>
  <si>
    <t>951 0503 6000400 997 220</t>
  </si>
  <si>
    <t>951 0503 6000400 997 200</t>
  </si>
  <si>
    <t>951 0503 6000400 997 000</t>
  </si>
  <si>
    <t>Долгосрочная целевая программа "Развитие физической культуры и спорта в Екатериновском сельском поселении на 2011-2013 годы"</t>
  </si>
  <si>
    <t>951 1105 7951000 013 000</t>
  </si>
  <si>
    <t>951 1105 7951000 013 200</t>
  </si>
  <si>
    <t>951 1105 7951000 013 290</t>
  </si>
  <si>
    <t>Субсидии на обеспечение доступа общедоступных муниципальных библиотек к сети Интернет</t>
  </si>
  <si>
    <t>Долгосрочная целевая программа сельского поселения "Культура Екатериновского сельского поселения(2010-2013 годы)"</t>
  </si>
  <si>
    <t xml:space="preserve">951 0801 7950800 000 000 </t>
  </si>
  <si>
    <t xml:space="preserve">951 0801 7950801 000 000 </t>
  </si>
  <si>
    <t xml:space="preserve">951 0801 7950801 001 000 </t>
  </si>
  <si>
    <t>Подпрограмма "Организация досуга и обеспечение жителей услугами организаций культуры"</t>
  </si>
  <si>
    <t>Выполнение функций бюджетными учреждениями</t>
  </si>
  <si>
    <t xml:space="preserve">951 0801 7950801 001 200 </t>
  </si>
  <si>
    <t xml:space="preserve">951 0801 7950801 001 210 </t>
  </si>
  <si>
    <t xml:space="preserve">951 0801 7950801 001 211 </t>
  </si>
  <si>
    <t xml:space="preserve">951 0801 7950801 001 212 </t>
  </si>
  <si>
    <t xml:space="preserve">951 0801 7950801 001 213 </t>
  </si>
  <si>
    <t xml:space="preserve">951 0801 7950801 001 220 </t>
  </si>
  <si>
    <t xml:space="preserve">951 0801 7950801 001 221 </t>
  </si>
  <si>
    <t xml:space="preserve">951 0801 7950801 001 223 </t>
  </si>
  <si>
    <t xml:space="preserve">951 0801 7950801 001 225 </t>
  </si>
  <si>
    <t xml:space="preserve">951 0801 7950801 001 226 </t>
  </si>
  <si>
    <t xml:space="preserve">951 0801 7950801 001 290 </t>
  </si>
  <si>
    <t xml:space="preserve">951 0801 7950801 001 310 </t>
  </si>
  <si>
    <t xml:space="preserve">951 0801 7950801 001 340 </t>
  </si>
  <si>
    <t xml:space="preserve">951 0801 7950801 001 300 </t>
  </si>
  <si>
    <t>Подпрограмма"Развитие библиотечного обслуживания населения"</t>
  </si>
  <si>
    <t xml:space="preserve">951 0801 7950802 000 000 </t>
  </si>
  <si>
    <t xml:space="preserve">951 0801 7950802 001 000 </t>
  </si>
  <si>
    <t xml:space="preserve">951 0801 7950802 001 200 </t>
  </si>
  <si>
    <t xml:space="preserve">951 0801 7950802 001 210 </t>
  </si>
  <si>
    <t xml:space="preserve">951 0801 7950802 001 211 </t>
  </si>
  <si>
    <t xml:space="preserve">951 0801 7950802 001 213 </t>
  </si>
  <si>
    <t xml:space="preserve">951 0801 7950802 001 221 </t>
  </si>
  <si>
    <t xml:space="preserve">951 0801 7950802 001 220 </t>
  </si>
  <si>
    <t xml:space="preserve">951 0801 7950802 001 225 </t>
  </si>
  <si>
    <t xml:space="preserve">951 0801 7950802 001 226 </t>
  </si>
  <si>
    <t xml:space="preserve">951 0801 7950802 001 300 </t>
  </si>
  <si>
    <t xml:space="preserve">951 0801 7950802 001 310 </t>
  </si>
  <si>
    <t xml:space="preserve">951 0801 7950802 001 340 </t>
  </si>
  <si>
    <t>Почие мероприятия по благоустройству городских округов и поселений</t>
  </si>
  <si>
    <t>951 0503 6000500 000 000</t>
  </si>
  <si>
    <t>951 0503 6000500 997 000</t>
  </si>
  <si>
    <t>951 0503 6000500 997 200</t>
  </si>
  <si>
    <t>951 0503 6000500 997 220</t>
  </si>
  <si>
    <t>951 0503 6000500 997 226</t>
  </si>
  <si>
    <t>951 0503 6000500 997 300</t>
  </si>
  <si>
    <t>951 0503 6000500 997 310</t>
  </si>
  <si>
    <t>951 0503 6000500 997 340</t>
  </si>
  <si>
    <t>Долгосрочная целевая программа "Развитие автомобильных дорог общего пользования местного значения Екатериновского сельского поселения на 2010-2013 годы"</t>
  </si>
  <si>
    <t xml:space="preserve">951 0503 0000000 000 000 </t>
  </si>
  <si>
    <t>951 0503 7950300 000 000</t>
  </si>
  <si>
    <t>951 0503 7950300 795 000</t>
  </si>
  <si>
    <t>951 0503 7950300 795 200</t>
  </si>
  <si>
    <t>951 0503 7950300 795 220</t>
  </si>
  <si>
    <t>951 0503 7950300 795 225</t>
  </si>
  <si>
    <t>М.В.Стетюха</t>
  </si>
  <si>
    <t>Т.В.Губская</t>
  </si>
  <si>
    <t>Е.А.Маляренко</t>
  </si>
  <si>
    <t>03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</si>
  <si>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</si>
  <si>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</si>
  <si>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</si>
  <si>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</si>
  <si>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НАЛОГОВЫЕ И НЕНАЛОГОВЫЕ ДОХОДЫ</t>
  </si>
  <si>
    <t>01 июня</t>
  </si>
  <si>
    <t>951 0502 7950400 997 226</t>
  </si>
  <si>
    <t>000 1 05 01012 01 2000 110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</si>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</sst>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2" fontId="5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4" fillId="22" borderId="0" xfId="0" applyNumberFormat="1" applyFont="1" applyFill="1" applyBorder="1" applyAlignment="1">
      <alignment horizontal="center"/>
    </xf>
    <xf numFmtId="2" fontId="4" fillId="22" borderId="10" xfId="0" applyNumberFormat="1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4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24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24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24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1" fillId="2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0" fontId="1" fillId="24" borderId="2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2" fontId="1" fillId="24" borderId="11" xfId="0" applyNumberFormat="1" applyFont="1" applyFill="1" applyBorder="1" applyAlignment="1">
      <alignment horizontal="center"/>
    </xf>
    <xf numFmtId="2" fontId="1" fillId="20" borderId="0" xfId="0" applyNumberFormat="1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4" fillId="20" borderId="10" xfId="0" applyNumberFormat="1" applyFont="1" applyFill="1" applyBorder="1" applyAlignment="1">
      <alignment horizontal="center"/>
    </xf>
    <xf numFmtId="2" fontId="4" fillId="20" borderId="0" xfId="0" applyNumberFormat="1" applyFont="1" applyFill="1" applyBorder="1" applyAlignment="1">
      <alignment horizontal="center"/>
    </xf>
    <xf numFmtId="2" fontId="4" fillId="20" borderId="10" xfId="0" applyNumberFormat="1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49" fontId="1" fillId="21" borderId="10" xfId="0" applyNumberFormat="1" applyFont="1" applyFill="1" applyBorder="1" applyAlignment="1">
      <alignment horizontal="center"/>
    </xf>
    <xf numFmtId="2" fontId="1" fillId="21" borderId="0" xfId="0" applyNumberFormat="1" applyFont="1" applyFill="1" applyBorder="1" applyAlignment="1">
      <alignment horizontal="center"/>
    </xf>
    <xf numFmtId="2" fontId="1" fillId="21" borderId="15" xfId="0" applyNumberFormat="1" applyFont="1" applyFill="1" applyBorder="1" applyAlignment="1">
      <alignment horizontal="center"/>
    </xf>
    <xf numFmtId="2" fontId="1" fillId="21" borderId="10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49" fontId="11" fillId="24" borderId="10" xfId="0" applyNumberFormat="1" applyFont="1" applyFill="1" applyBorder="1" applyAlignment="1">
      <alignment horizontal="center"/>
    </xf>
    <xf numFmtId="2" fontId="11" fillId="24" borderId="0" xfId="0" applyNumberFormat="1" applyFont="1" applyFill="1" applyBorder="1" applyAlignment="1">
      <alignment horizontal="center"/>
    </xf>
    <xf numFmtId="2" fontId="11" fillId="24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wrapText="1"/>
    </xf>
    <xf numFmtId="2" fontId="1" fillId="0" borderId="29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1" fillId="21" borderId="15" xfId="0" applyNumberFormat="1" applyFont="1" applyFill="1" applyBorder="1" applyAlignment="1">
      <alignment horizontal="center"/>
    </xf>
    <xf numFmtId="2" fontId="1" fillId="21" borderId="16" xfId="0" applyNumberFormat="1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2" fontId="4" fillId="24" borderId="16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 horizontal="center"/>
    </xf>
    <xf numFmtId="2" fontId="4" fillId="24" borderId="32" xfId="0" applyNumberFormat="1" applyFont="1" applyFill="1" applyBorder="1" applyAlignment="1">
      <alignment horizontal="center"/>
    </xf>
    <xf numFmtId="2" fontId="1" fillId="21" borderId="14" xfId="0" applyNumberFormat="1" applyFont="1" applyFill="1" applyBorder="1" applyAlignment="1">
      <alignment horizontal="center"/>
    </xf>
    <xf numFmtId="2" fontId="1" fillId="21" borderId="32" xfId="0" applyNumberFormat="1" applyFont="1" applyFill="1" applyBorder="1" applyAlignment="1">
      <alignment horizontal="center"/>
    </xf>
    <xf numFmtId="2" fontId="1" fillId="24" borderId="3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2" fontId="10" fillId="24" borderId="10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2" fontId="1" fillId="20" borderId="15" xfId="0" applyNumberFormat="1" applyFont="1" applyFill="1" applyBorder="1" applyAlignment="1">
      <alignment horizontal="center"/>
    </xf>
    <xf numFmtId="2" fontId="1" fillId="20" borderId="14" xfId="0" applyNumberFormat="1" applyFont="1" applyFill="1" applyBorder="1" applyAlignment="1">
      <alignment horizontal="center"/>
    </xf>
    <xf numFmtId="2" fontId="1" fillId="20" borderId="32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0" fontId="1" fillId="20" borderId="20" xfId="0" applyFont="1" applyFill="1" applyBorder="1" applyAlignment="1">
      <alignment wrapText="1"/>
    </xf>
    <xf numFmtId="0" fontId="1" fillId="20" borderId="14" xfId="0" applyFont="1" applyFill="1" applyBorder="1" applyAlignment="1">
      <alignment wrapText="1"/>
    </xf>
    <xf numFmtId="49" fontId="1" fillId="20" borderId="15" xfId="0" applyNumberFormat="1" applyFont="1" applyFill="1" applyBorder="1" applyAlignment="1">
      <alignment horizontal="center"/>
    </xf>
    <xf numFmtId="49" fontId="1" fillId="20" borderId="14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2" fontId="1" fillId="20" borderId="16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0" fontId="1" fillId="20" borderId="20" xfId="0" applyFont="1" applyFill="1" applyBorder="1" applyAlignment="1">
      <alignment horizontal="left" wrapText="1"/>
    </xf>
    <xf numFmtId="0" fontId="1" fillId="20" borderId="14" xfId="0" applyFont="1" applyFill="1" applyBorder="1" applyAlignment="1">
      <alignment horizontal="left" wrapText="1"/>
    </xf>
    <xf numFmtId="0" fontId="1" fillId="20" borderId="16" xfId="0" applyFont="1" applyFill="1" applyBorder="1" applyAlignment="1">
      <alignment horizontal="left" wrapText="1"/>
    </xf>
    <xf numFmtId="49" fontId="4" fillId="20" borderId="10" xfId="0" applyNumberFormat="1" applyFont="1" applyFill="1" applyBorder="1" applyAlignment="1">
      <alignment horizontal="center"/>
    </xf>
    <xf numFmtId="0" fontId="4" fillId="20" borderId="20" xfId="0" applyFont="1" applyFill="1" applyBorder="1" applyAlignment="1">
      <alignment wrapText="1"/>
    </xf>
    <xf numFmtId="0" fontId="4" fillId="20" borderId="14" xfId="0" applyFont="1" applyFill="1" applyBorder="1" applyAlignment="1">
      <alignment wrapText="1"/>
    </xf>
    <xf numFmtId="0" fontId="1" fillId="24" borderId="2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49" fontId="10" fillId="24" borderId="15" xfId="0" applyNumberFormat="1" applyFont="1" applyFill="1" applyBorder="1" applyAlignment="1">
      <alignment horizontal="center"/>
    </xf>
    <xf numFmtId="49" fontId="10" fillId="24" borderId="14" xfId="0" applyNumberFormat="1" applyFont="1" applyFill="1" applyBorder="1" applyAlignment="1">
      <alignment horizontal="center"/>
    </xf>
    <xf numFmtId="49" fontId="10" fillId="24" borderId="16" xfId="0" applyNumberFormat="1" applyFont="1" applyFill="1" applyBorder="1" applyAlignment="1">
      <alignment horizontal="center"/>
    </xf>
    <xf numFmtId="0" fontId="10" fillId="24" borderId="20" xfId="0" applyFont="1" applyFill="1" applyBorder="1" applyAlignment="1">
      <alignment horizontal="left" wrapText="1"/>
    </xf>
    <xf numFmtId="0" fontId="10" fillId="24" borderId="14" xfId="0" applyFont="1" applyFill="1" applyBorder="1" applyAlignment="1">
      <alignment horizontal="left" wrapText="1"/>
    </xf>
    <xf numFmtId="49" fontId="10" fillId="24" borderId="10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3" fillId="24" borderId="15" xfId="0" applyNumberFormat="1" applyFont="1" applyFill="1" applyBorder="1" applyAlignment="1">
      <alignment horizontal="center"/>
    </xf>
    <xf numFmtId="2" fontId="13" fillId="24" borderId="14" xfId="0" applyNumberFormat="1" applyFont="1" applyFill="1" applyBorder="1" applyAlignment="1">
      <alignment horizontal="center"/>
    </xf>
    <xf numFmtId="2" fontId="13" fillId="24" borderId="32" xfId="0" applyNumberFormat="1" applyFont="1" applyFill="1" applyBorder="1" applyAlignment="1">
      <alignment horizontal="center"/>
    </xf>
    <xf numFmtId="2" fontId="4" fillId="24" borderId="23" xfId="0" applyNumberFormat="1" applyFont="1" applyFill="1" applyBorder="1" applyAlignment="1">
      <alignment horizontal="center"/>
    </xf>
    <xf numFmtId="2" fontId="4" fillId="24" borderId="24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8" xfId="0" applyNumberFormat="1" applyFont="1" applyFill="1" applyBorder="1" applyAlignment="1">
      <alignment horizontal="center"/>
    </xf>
    <xf numFmtId="49" fontId="4" fillId="24" borderId="35" xfId="0" applyNumberFormat="1" applyFont="1" applyFill="1" applyBorder="1" applyAlignment="1">
      <alignment horizontal="center"/>
    </xf>
    <xf numFmtId="2" fontId="1" fillId="24" borderId="23" xfId="0" applyNumberFormat="1" applyFont="1" applyFill="1" applyBorder="1" applyAlignment="1">
      <alignment horizontal="center"/>
    </xf>
    <xf numFmtId="2" fontId="1" fillId="24" borderId="2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0" fontId="4" fillId="24" borderId="20" xfId="0" applyFont="1" applyFill="1" applyBorder="1" applyAlignment="1">
      <alignment wrapText="1"/>
    </xf>
    <xf numFmtId="0" fontId="7" fillId="24" borderId="20" xfId="0" applyFont="1" applyFill="1" applyBorder="1" applyAlignment="1">
      <alignment wrapText="1"/>
    </xf>
    <xf numFmtId="0" fontId="7" fillId="24" borderId="14" xfId="0" applyFont="1" applyFill="1" applyBorder="1" applyAlignment="1">
      <alignment wrapText="1"/>
    </xf>
    <xf numFmtId="2" fontId="1" fillId="24" borderId="31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2" fontId="11" fillId="24" borderId="15" xfId="0" applyNumberFormat="1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2" fontId="11" fillId="24" borderId="32" xfId="0" applyNumberFormat="1" applyFont="1" applyFill="1" applyBorder="1" applyAlignment="1">
      <alignment horizontal="center"/>
    </xf>
    <xf numFmtId="2" fontId="11" fillId="24" borderId="15" xfId="0" applyNumberFormat="1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2" fontId="11" fillId="24" borderId="32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4" fillId="24" borderId="20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wrapText="1"/>
    </xf>
    <xf numFmtId="0" fontId="7" fillId="24" borderId="20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center"/>
    </xf>
    <xf numFmtId="49" fontId="1" fillId="24" borderId="21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22" xfId="0" applyNumberFormat="1" applyFont="1" applyFill="1" applyBorder="1" applyAlignment="1">
      <alignment horizontal="center"/>
    </xf>
    <xf numFmtId="49" fontId="10" fillId="20" borderId="10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24" borderId="20" xfId="0" applyFont="1" applyFill="1" applyBorder="1" applyAlignment="1">
      <alignment horizontal="left"/>
    </xf>
    <xf numFmtId="0" fontId="13" fillId="24" borderId="14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0" fillId="24" borderId="20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49" fontId="1" fillId="24" borderId="15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2" fontId="4" fillId="20" borderId="15" xfId="0" applyNumberFormat="1" applyFont="1" applyFill="1" applyBorder="1" applyAlignment="1">
      <alignment horizontal="center"/>
    </xf>
    <xf numFmtId="2" fontId="4" fillId="20" borderId="14" xfId="0" applyNumberFormat="1" applyFont="1" applyFill="1" applyBorder="1" applyAlignment="1">
      <alignment horizontal="center"/>
    </xf>
    <xf numFmtId="2" fontId="4" fillId="20" borderId="32" xfId="0" applyNumberFormat="1" applyFont="1" applyFill="1" applyBorder="1" applyAlignment="1">
      <alignment horizontal="center"/>
    </xf>
    <xf numFmtId="0" fontId="4" fillId="24" borderId="20" xfId="0" applyFont="1" applyFill="1" applyBorder="1" applyAlignment="1">
      <alignment wrapText="1"/>
    </xf>
    <xf numFmtId="0" fontId="4" fillId="24" borderId="14" xfId="0" applyFont="1" applyFill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11" fillId="0" borderId="2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0" fontId="1" fillId="20" borderId="16" xfId="0" applyFont="1" applyFill="1" applyBorder="1" applyAlignment="1">
      <alignment wrapText="1"/>
    </xf>
    <xf numFmtId="0" fontId="11" fillId="24" borderId="20" xfId="0" applyFont="1" applyFill="1" applyBorder="1" applyAlignment="1">
      <alignment horizontal="left"/>
    </xf>
    <xf numFmtId="0" fontId="11" fillId="24" borderId="14" xfId="0" applyFont="1" applyFill="1" applyBorder="1" applyAlignment="1">
      <alignment horizontal="left"/>
    </xf>
    <xf numFmtId="2" fontId="11" fillId="0" borderId="32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 horizontal="center"/>
    </xf>
    <xf numFmtId="2" fontId="4" fillId="24" borderId="32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49" fontId="16" fillId="24" borderId="15" xfId="0" applyNumberFormat="1" applyFont="1" applyFill="1" applyBorder="1" applyAlignment="1">
      <alignment horizontal="center"/>
    </xf>
    <xf numFmtId="49" fontId="16" fillId="24" borderId="14" xfId="0" applyNumberFormat="1" applyFont="1" applyFill="1" applyBorder="1" applyAlignment="1">
      <alignment horizontal="center"/>
    </xf>
    <xf numFmtId="49" fontId="16" fillId="24" borderId="16" xfId="0" applyNumberFormat="1" applyFont="1" applyFill="1" applyBorder="1" applyAlignment="1">
      <alignment horizontal="center"/>
    </xf>
    <xf numFmtId="49" fontId="10" fillId="20" borderId="15" xfId="0" applyNumberFormat="1" applyFont="1" applyFill="1" applyBorder="1" applyAlignment="1">
      <alignment horizontal="center"/>
    </xf>
    <xf numFmtId="49" fontId="10" fillId="20" borderId="14" xfId="0" applyNumberFormat="1" applyFont="1" applyFill="1" applyBorder="1" applyAlignment="1">
      <alignment horizontal="center"/>
    </xf>
    <xf numFmtId="49" fontId="10" fillId="20" borderId="16" xfId="0" applyNumberFormat="1" applyFont="1" applyFill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/>
    </xf>
    <xf numFmtId="49" fontId="1" fillId="21" borderId="10" xfId="0" applyNumberFormat="1" applyFont="1" applyFill="1" applyBorder="1" applyAlignment="1">
      <alignment horizontal="center"/>
    </xf>
    <xf numFmtId="2" fontId="10" fillId="24" borderId="15" xfId="0" applyNumberFormat="1" applyFont="1" applyFill="1" applyBorder="1" applyAlignment="1">
      <alignment horizontal="center"/>
    </xf>
    <xf numFmtId="2" fontId="10" fillId="24" borderId="16" xfId="0" applyNumberFormat="1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2" fontId="11" fillId="24" borderId="16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1" fillId="21" borderId="14" xfId="0" applyFont="1" applyFill="1" applyBorder="1" applyAlignment="1">
      <alignment wrapText="1"/>
    </xf>
    <xf numFmtId="0" fontId="1" fillId="21" borderId="16" xfId="0" applyFont="1" applyFill="1" applyBorder="1" applyAlignment="1">
      <alignment wrapText="1"/>
    </xf>
    <xf numFmtId="0" fontId="1" fillId="24" borderId="16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4" fillId="0" borderId="51" xfId="0" applyFont="1" applyBorder="1" applyAlignment="1">
      <alignment wrapText="1"/>
    </xf>
    <xf numFmtId="49" fontId="4" fillId="0" borderId="52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6"/>
  <sheetViews>
    <sheetView tabSelected="1" view="pageBreakPreview" zoomScaleSheetLayoutView="100" zoomScalePageLayoutView="0" workbookViewId="0" topLeftCell="A1">
      <selection activeCell="BP35" sqref="BP35:CE35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81"/>
      <c r="AC1" s="181"/>
      <c r="AD1" s="181"/>
      <c r="AW1" s="69"/>
      <c r="AX1" s="186" t="s">
        <v>217</v>
      </c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69"/>
      <c r="DB1" s="69"/>
      <c r="DC1" s="69"/>
    </row>
    <row r="2" spans="28:104" ht="6.75" customHeight="1">
      <c r="AB2" s="65"/>
      <c r="AC2" s="65"/>
      <c r="AD2" s="65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82" t="s">
        <v>216</v>
      </c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CJ3" s="178" t="s">
        <v>172</v>
      </c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80"/>
    </row>
    <row r="4" spans="28:104" ht="18" customHeight="1">
      <c r="AB4" s="42"/>
      <c r="AC4" s="42"/>
      <c r="AD4" s="42"/>
      <c r="CJ4" s="183" t="s">
        <v>206</v>
      </c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5"/>
    </row>
    <row r="5" spans="30:104" ht="18" customHeight="1">
      <c r="AD5" s="2" t="s">
        <v>177</v>
      </c>
      <c r="AH5" s="126" t="s">
        <v>486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" t="s">
        <v>231</v>
      </c>
      <c r="BT5" s="122" t="s">
        <v>173</v>
      </c>
      <c r="BU5" s="122"/>
      <c r="BV5" s="122"/>
      <c r="BW5" s="122"/>
      <c r="BX5" s="122"/>
      <c r="BY5" s="122"/>
      <c r="BZ5" s="122"/>
      <c r="CJ5" s="187">
        <v>40697</v>
      </c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80"/>
    </row>
    <row r="6" spans="2:104" ht="18" customHeight="1">
      <c r="B6" s="1" t="s">
        <v>178</v>
      </c>
      <c r="BP6" s="123" t="s">
        <v>174</v>
      </c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J6" s="183" t="s">
        <v>369</v>
      </c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5"/>
    </row>
    <row r="7" spans="1:104" ht="12" customHeight="1">
      <c r="A7" s="4"/>
      <c r="B7" s="125" t="s">
        <v>179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4"/>
      <c r="W7" s="4"/>
      <c r="X7" s="4"/>
      <c r="Y7" s="4"/>
      <c r="Z7" s="4"/>
      <c r="AA7" s="126" t="s">
        <v>367</v>
      </c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4"/>
      <c r="BK7" s="4"/>
      <c r="BL7" s="4"/>
      <c r="BM7" s="4"/>
      <c r="BN7" s="4"/>
      <c r="BO7" s="4"/>
      <c r="BP7" s="188" t="s">
        <v>175</v>
      </c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4"/>
      <c r="CB7" s="4"/>
      <c r="CC7" s="4"/>
      <c r="CD7" s="4"/>
      <c r="CE7" s="4"/>
      <c r="CF7" s="4"/>
      <c r="CG7" s="4"/>
      <c r="CH7" s="13"/>
      <c r="CI7" s="4"/>
      <c r="CJ7" s="175" t="s">
        <v>171</v>
      </c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7"/>
    </row>
    <row r="8" spans="2:104" ht="15.75" customHeight="1">
      <c r="B8" s="66" t="s">
        <v>180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8"/>
      <c r="AC8" s="68"/>
      <c r="AD8" s="67"/>
      <c r="AE8" s="67"/>
      <c r="AF8" s="67"/>
      <c r="AG8" s="67"/>
      <c r="AH8" s="67"/>
      <c r="AI8" s="67"/>
      <c r="AJ8" s="67"/>
      <c r="AK8" s="67"/>
      <c r="AL8" s="121" t="s">
        <v>368</v>
      </c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P8" s="123" t="s">
        <v>176</v>
      </c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J8" s="178">
        <v>60231820000</v>
      </c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80"/>
    </row>
    <row r="9" spans="2:104" ht="11.25" customHeight="1">
      <c r="B9" s="174" t="s">
        <v>181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CJ9" s="178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80"/>
    </row>
    <row r="10" spans="1:104" ht="15.75" customHeight="1">
      <c r="A10" s="4"/>
      <c r="B10" s="125" t="s">
        <v>182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75">
        <v>383</v>
      </c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7"/>
    </row>
    <row r="11" spans="1:104" ht="19.5" customHeight="1">
      <c r="A11" s="192" t="s">
        <v>6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</row>
    <row r="12" spans="1:104" ht="11.25" customHeight="1">
      <c r="A12" s="145" t="s">
        <v>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27" t="s">
        <v>207</v>
      </c>
      <c r="AC12" s="145"/>
      <c r="AD12" s="145"/>
      <c r="AE12" s="145"/>
      <c r="AF12" s="145"/>
      <c r="AG12" s="128"/>
      <c r="AH12" s="127" t="s">
        <v>23</v>
      </c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28"/>
      <c r="AX12" s="127" t="s">
        <v>21</v>
      </c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27" t="s">
        <v>9</v>
      </c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28"/>
      <c r="CJ12" s="127" t="s">
        <v>11</v>
      </c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28"/>
    </row>
    <row r="13" spans="1:104" ht="32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19"/>
      <c r="AC13" s="132"/>
      <c r="AD13" s="132"/>
      <c r="AE13" s="132"/>
      <c r="AF13" s="132"/>
      <c r="AG13" s="120"/>
      <c r="AH13" s="119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20"/>
      <c r="AX13" s="119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19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20"/>
      <c r="CJ13" s="119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20"/>
    </row>
    <row r="14" spans="1:104" ht="12" thickBot="1">
      <c r="A14" s="144">
        <v>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94">
        <v>2</v>
      </c>
      <c r="AC14" s="194"/>
      <c r="AD14" s="194"/>
      <c r="AE14" s="194"/>
      <c r="AF14" s="194"/>
      <c r="AG14" s="194"/>
      <c r="AH14" s="189">
        <v>3</v>
      </c>
      <c r="AI14" s="144"/>
      <c r="AJ14" s="144"/>
      <c r="AK14" s="144"/>
      <c r="AL14" s="144"/>
      <c r="AM14" s="144"/>
      <c r="AN14" s="144"/>
      <c r="AO14" s="144"/>
      <c r="AP14" s="144"/>
      <c r="AQ14" s="190"/>
      <c r="AR14" s="190"/>
      <c r="AS14" s="190"/>
      <c r="AT14" s="190"/>
      <c r="AU14" s="190"/>
      <c r="AV14" s="190"/>
      <c r="AW14" s="191"/>
      <c r="AX14" s="189">
        <v>4</v>
      </c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95"/>
      <c r="BP14" s="198">
        <v>5</v>
      </c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7"/>
      <c r="CG14" s="196"/>
      <c r="CH14" s="196"/>
      <c r="CI14" s="197"/>
      <c r="CJ14" s="189">
        <v>6</v>
      </c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</row>
    <row r="15" spans="1:104" ht="15.75" customHeight="1">
      <c r="A15" s="137" t="s">
        <v>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24" t="s">
        <v>13</v>
      </c>
      <c r="AC15" s="124"/>
      <c r="AD15" s="124"/>
      <c r="AE15" s="124"/>
      <c r="AF15" s="124"/>
      <c r="AG15" s="124"/>
      <c r="AH15" s="138" t="s">
        <v>18</v>
      </c>
      <c r="AI15" s="138"/>
      <c r="AJ15" s="138"/>
      <c r="AK15" s="138"/>
      <c r="AL15" s="138"/>
      <c r="AM15" s="138"/>
      <c r="AN15" s="138"/>
      <c r="AO15" s="138"/>
      <c r="AP15" s="138"/>
      <c r="AQ15" s="129"/>
      <c r="AR15" s="130"/>
      <c r="AS15" s="130"/>
      <c r="AT15" s="130"/>
      <c r="AU15" s="130"/>
      <c r="AV15" s="130"/>
      <c r="AW15" s="131"/>
      <c r="AX15" s="141">
        <f>AX16+AX82</f>
        <v>13972300</v>
      </c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>
        <f>BP16+BP82</f>
        <v>4605330.92</v>
      </c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>
        <f>CJ16+CJ82</f>
        <v>9366969.08</v>
      </c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2"/>
    </row>
    <row r="16" spans="1:104" ht="22.5" customHeight="1">
      <c r="A16" s="133" t="s">
        <v>485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/>
      <c r="AB16" s="172" t="s">
        <v>27</v>
      </c>
      <c r="AC16" s="173"/>
      <c r="AD16" s="173"/>
      <c r="AE16" s="173"/>
      <c r="AF16" s="173"/>
      <c r="AG16" s="154"/>
      <c r="AH16" s="171" t="s">
        <v>28</v>
      </c>
      <c r="AI16" s="171"/>
      <c r="AJ16" s="171"/>
      <c r="AK16" s="171"/>
      <c r="AL16" s="171"/>
      <c r="AM16" s="171"/>
      <c r="AN16" s="171"/>
      <c r="AO16" s="171"/>
      <c r="AP16" s="171"/>
      <c r="AQ16" s="172"/>
      <c r="AR16" s="173"/>
      <c r="AS16" s="173"/>
      <c r="AT16" s="173"/>
      <c r="AU16" s="173"/>
      <c r="AV16" s="173"/>
      <c r="AW16" s="154"/>
      <c r="AX16" s="153">
        <f>AX17+AX29+AX43+AX63+AX67+AX78+AX75</f>
        <v>6107100</v>
      </c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>
        <f>BP17+BP29+BP43+BP63+BP67+BP78+BP75</f>
        <v>3017530.92</v>
      </c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68">
        <f>AX16-BP16</f>
        <v>3089569.08</v>
      </c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56"/>
    </row>
    <row r="17" spans="1:104" ht="20.25" customHeight="1">
      <c r="A17" s="136" t="s">
        <v>29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71" t="s">
        <v>27</v>
      </c>
      <c r="AC17" s="171"/>
      <c r="AD17" s="171"/>
      <c r="AE17" s="171"/>
      <c r="AF17" s="171"/>
      <c r="AG17" s="171"/>
      <c r="AH17" s="171" t="s">
        <v>30</v>
      </c>
      <c r="AI17" s="171"/>
      <c r="AJ17" s="171"/>
      <c r="AK17" s="171"/>
      <c r="AL17" s="171"/>
      <c r="AM17" s="171"/>
      <c r="AN17" s="171"/>
      <c r="AO17" s="171"/>
      <c r="AP17" s="171"/>
      <c r="AQ17" s="172"/>
      <c r="AR17" s="173"/>
      <c r="AS17" s="173"/>
      <c r="AT17" s="173"/>
      <c r="AU17" s="173"/>
      <c r="AV17" s="173"/>
      <c r="AW17" s="154"/>
      <c r="AX17" s="153">
        <f>AX18</f>
        <v>745000</v>
      </c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>
        <f>BP18</f>
        <v>212406.69</v>
      </c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>
        <f>CJ18</f>
        <v>532593.31</v>
      </c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43"/>
    </row>
    <row r="18" spans="1:104" ht="21" customHeight="1">
      <c r="A18" s="149" t="s">
        <v>31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67" t="s">
        <v>27</v>
      </c>
      <c r="AC18" s="167"/>
      <c r="AD18" s="167"/>
      <c r="AE18" s="167"/>
      <c r="AF18" s="167"/>
      <c r="AG18" s="167"/>
      <c r="AH18" s="167" t="s">
        <v>32</v>
      </c>
      <c r="AI18" s="167"/>
      <c r="AJ18" s="167"/>
      <c r="AK18" s="167"/>
      <c r="AL18" s="167"/>
      <c r="AM18" s="167"/>
      <c r="AN18" s="167"/>
      <c r="AO18" s="167"/>
      <c r="AP18" s="167"/>
      <c r="AQ18" s="159"/>
      <c r="AR18" s="160"/>
      <c r="AS18" s="160"/>
      <c r="AT18" s="160"/>
      <c r="AU18" s="160"/>
      <c r="AV18" s="160"/>
      <c r="AW18" s="161"/>
      <c r="AX18" s="152">
        <f>AX19</f>
        <v>745000</v>
      </c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>
        <f>BP19</f>
        <v>212406.69</v>
      </c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62">
        <f aca="true" t="shared" si="0" ref="CJ18:CJ40">AX18-BP18</f>
        <v>532593.31</v>
      </c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55"/>
    </row>
    <row r="19" spans="1:104" ht="57.75" customHeight="1">
      <c r="A19" s="149" t="s">
        <v>33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67" t="s">
        <v>27</v>
      </c>
      <c r="AC19" s="167"/>
      <c r="AD19" s="167"/>
      <c r="AE19" s="167"/>
      <c r="AF19" s="167"/>
      <c r="AG19" s="167"/>
      <c r="AH19" s="167" t="s">
        <v>34</v>
      </c>
      <c r="AI19" s="167"/>
      <c r="AJ19" s="167"/>
      <c r="AK19" s="167"/>
      <c r="AL19" s="167"/>
      <c r="AM19" s="167"/>
      <c r="AN19" s="167"/>
      <c r="AO19" s="167"/>
      <c r="AP19" s="167"/>
      <c r="AQ19" s="159"/>
      <c r="AR19" s="160"/>
      <c r="AS19" s="160"/>
      <c r="AT19" s="160"/>
      <c r="AU19" s="160"/>
      <c r="AV19" s="160"/>
      <c r="AW19" s="161"/>
      <c r="AX19" s="152">
        <f>AX20</f>
        <v>745000</v>
      </c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>
        <f>BP20+BP25</f>
        <v>212406.69</v>
      </c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>
        <f t="shared" si="0"/>
        <v>532593.31</v>
      </c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40"/>
    </row>
    <row r="20" spans="1:104" ht="123" customHeight="1">
      <c r="A20" s="139" t="s">
        <v>35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51" t="s">
        <v>27</v>
      </c>
      <c r="AC20" s="151"/>
      <c r="AD20" s="151"/>
      <c r="AE20" s="151"/>
      <c r="AF20" s="151"/>
      <c r="AG20" s="151"/>
      <c r="AH20" s="151" t="s">
        <v>36</v>
      </c>
      <c r="AI20" s="151"/>
      <c r="AJ20" s="151"/>
      <c r="AK20" s="151"/>
      <c r="AL20" s="151"/>
      <c r="AM20" s="151"/>
      <c r="AN20" s="151"/>
      <c r="AO20" s="151"/>
      <c r="AP20" s="151"/>
      <c r="AQ20" s="146"/>
      <c r="AR20" s="147"/>
      <c r="AS20" s="147"/>
      <c r="AT20" s="147"/>
      <c r="AU20" s="147"/>
      <c r="AV20" s="147"/>
      <c r="AW20" s="148"/>
      <c r="AX20" s="162">
        <f>AX21+AX22+AX23+AX24</f>
        <v>745000</v>
      </c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4"/>
      <c r="BN20" s="16"/>
      <c r="BO20" s="16"/>
      <c r="BP20" s="162">
        <f>BP21+BP22+BP23+BP24</f>
        <v>212263.27</v>
      </c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4"/>
      <c r="CF20" s="16"/>
      <c r="CG20" s="16"/>
      <c r="CH20" s="16"/>
      <c r="CI20" s="16"/>
      <c r="CJ20" s="162">
        <f t="shared" si="0"/>
        <v>532736.73</v>
      </c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55"/>
    </row>
    <row r="21" spans="1:104" ht="128.25" customHeight="1">
      <c r="A21" s="149" t="s">
        <v>35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67" t="s">
        <v>27</v>
      </c>
      <c r="AC21" s="167"/>
      <c r="AD21" s="167"/>
      <c r="AE21" s="167"/>
      <c r="AF21" s="167"/>
      <c r="AG21" s="167"/>
      <c r="AH21" s="167" t="s">
        <v>37</v>
      </c>
      <c r="AI21" s="167"/>
      <c r="AJ21" s="167"/>
      <c r="AK21" s="167"/>
      <c r="AL21" s="167"/>
      <c r="AM21" s="167"/>
      <c r="AN21" s="167"/>
      <c r="AO21" s="167"/>
      <c r="AP21" s="167"/>
      <c r="AQ21" s="159"/>
      <c r="AR21" s="160"/>
      <c r="AS21" s="160"/>
      <c r="AT21" s="160"/>
      <c r="AU21" s="160"/>
      <c r="AV21" s="160"/>
      <c r="AW21" s="161"/>
      <c r="AX21" s="162">
        <v>745000</v>
      </c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4"/>
      <c r="BN21" s="16"/>
      <c r="BO21" s="16"/>
      <c r="BP21" s="162">
        <v>211948.74</v>
      </c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4"/>
      <c r="CF21" s="16"/>
      <c r="CG21" s="16"/>
      <c r="CH21" s="16"/>
      <c r="CI21" s="16"/>
      <c r="CJ21" s="162">
        <f t="shared" si="0"/>
        <v>533051.26</v>
      </c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55"/>
    </row>
    <row r="22" spans="1:104" ht="132.75" customHeight="1">
      <c r="A22" s="149" t="s">
        <v>35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67" t="s">
        <v>27</v>
      </c>
      <c r="AC22" s="167"/>
      <c r="AD22" s="167"/>
      <c r="AE22" s="167"/>
      <c r="AF22" s="167"/>
      <c r="AG22" s="167"/>
      <c r="AH22" s="167" t="s">
        <v>210</v>
      </c>
      <c r="AI22" s="167"/>
      <c r="AJ22" s="167"/>
      <c r="AK22" s="167"/>
      <c r="AL22" s="167"/>
      <c r="AM22" s="167"/>
      <c r="AN22" s="167"/>
      <c r="AO22" s="167"/>
      <c r="AP22" s="167"/>
      <c r="AQ22" s="159"/>
      <c r="AR22" s="160"/>
      <c r="AS22" s="160"/>
      <c r="AT22" s="160"/>
      <c r="AU22" s="160"/>
      <c r="AV22" s="160"/>
      <c r="AW22" s="161"/>
      <c r="AX22" s="162">
        <v>0</v>
      </c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4"/>
      <c r="BN22" s="16"/>
      <c r="BO22" s="16"/>
      <c r="BP22" s="162">
        <v>291.67</v>
      </c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4"/>
      <c r="CF22" s="16"/>
      <c r="CG22" s="16"/>
      <c r="CH22" s="16"/>
      <c r="CI22" s="16"/>
      <c r="CJ22" s="162">
        <f t="shared" si="0"/>
        <v>-291.67</v>
      </c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55"/>
    </row>
    <row r="23" spans="1:104" ht="130.5" customHeight="1">
      <c r="A23" s="149" t="s">
        <v>35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67" t="s">
        <v>27</v>
      </c>
      <c r="AC23" s="167"/>
      <c r="AD23" s="167"/>
      <c r="AE23" s="167"/>
      <c r="AF23" s="167"/>
      <c r="AG23" s="167"/>
      <c r="AH23" s="167" t="s">
        <v>218</v>
      </c>
      <c r="AI23" s="167"/>
      <c r="AJ23" s="167"/>
      <c r="AK23" s="167"/>
      <c r="AL23" s="167"/>
      <c r="AM23" s="167"/>
      <c r="AN23" s="167"/>
      <c r="AO23" s="167"/>
      <c r="AP23" s="167"/>
      <c r="AQ23" s="159"/>
      <c r="AR23" s="160"/>
      <c r="AS23" s="160"/>
      <c r="AT23" s="160"/>
      <c r="AU23" s="160"/>
      <c r="AV23" s="160"/>
      <c r="AW23" s="161"/>
      <c r="AX23" s="162">
        <v>0</v>
      </c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4"/>
      <c r="BN23" s="16"/>
      <c r="BO23" s="16"/>
      <c r="BP23" s="162">
        <v>22.86</v>
      </c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4"/>
      <c r="CF23" s="16"/>
      <c r="CG23" s="16"/>
      <c r="CH23" s="16"/>
      <c r="CI23" s="16"/>
      <c r="CJ23" s="162">
        <f t="shared" si="0"/>
        <v>-22.86</v>
      </c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55"/>
    </row>
    <row r="24" spans="1:104" ht="130.5" customHeight="1">
      <c r="A24" s="149" t="s">
        <v>35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67" t="s">
        <v>27</v>
      </c>
      <c r="AC24" s="167"/>
      <c r="AD24" s="167"/>
      <c r="AE24" s="167"/>
      <c r="AF24" s="167"/>
      <c r="AG24" s="167"/>
      <c r="AH24" s="167" t="s">
        <v>233</v>
      </c>
      <c r="AI24" s="167"/>
      <c r="AJ24" s="167"/>
      <c r="AK24" s="167"/>
      <c r="AL24" s="167"/>
      <c r="AM24" s="167"/>
      <c r="AN24" s="167"/>
      <c r="AO24" s="167"/>
      <c r="AP24" s="167"/>
      <c r="AQ24" s="159"/>
      <c r="AR24" s="160"/>
      <c r="AS24" s="160"/>
      <c r="AT24" s="160"/>
      <c r="AU24" s="160"/>
      <c r="AV24" s="160"/>
      <c r="AW24" s="161"/>
      <c r="AX24" s="162">
        <v>0</v>
      </c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4"/>
      <c r="BN24" s="16"/>
      <c r="BO24" s="16"/>
      <c r="BP24" s="162">
        <v>0</v>
      </c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4"/>
      <c r="CF24" s="16"/>
      <c r="CG24" s="16"/>
      <c r="CH24" s="16"/>
      <c r="CI24" s="16"/>
      <c r="CJ24" s="162">
        <f>AX24-BP24</f>
        <v>0</v>
      </c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55"/>
    </row>
    <row r="25" spans="1:104" ht="118.5" customHeight="1">
      <c r="A25" s="139" t="s">
        <v>370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51" t="s">
        <v>27</v>
      </c>
      <c r="AC25" s="151"/>
      <c r="AD25" s="151"/>
      <c r="AE25" s="151"/>
      <c r="AF25" s="151"/>
      <c r="AG25" s="151"/>
      <c r="AH25" s="151" t="s">
        <v>371</v>
      </c>
      <c r="AI25" s="151"/>
      <c r="AJ25" s="151"/>
      <c r="AK25" s="151"/>
      <c r="AL25" s="151"/>
      <c r="AM25" s="151"/>
      <c r="AN25" s="151"/>
      <c r="AO25" s="151"/>
      <c r="AP25" s="151"/>
      <c r="AQ25" s="146"/>
      <c r="AR25" s="147"/>
      <c r="AS25" s="147"/>
      <c r="AT25" s="147"/>
      <c r="AU25" s="147"/>
      <c r="AV25" s="147"/>
      <c r="AW25" s="148"/>
      <c r="AX25" s="162">
        <f>AX26+AX27+AX28</f>
        <v>0</v>
      </c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4"/>
      <c r="BN25" s="16"/>
      <c r="BO25" s="16"/>
      <c r="BP25" s="162">
        <f>BP26+BP27+BP28</f>
        <v>143.42000000000002</v>
      </c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4"/>
      <c r="CF25" s="16"/>
      <c r="CG25" s="16"/>
      <c r="CH25" s="16"/>
      <c r="CI25" s="16"/>
      <c r="CJ25" s="162">
        <f>AX25-BP25</f>
        <v>-143.42000000000002</v>
      </c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55"/>
    </row>
    <row r="26" spans="1:104" ht="115.5" customHeight="1">
      <c r="A26" s="149" t="s">
        <v>370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67" t="s">
        <v>27</v>
      </c>
      <c r="AC26" s="167"/>
      <c r="AD26" s="167"/>
      <c r="AE26" s="167"/>
      <c r="AF26" s="167"/>
      <c r="AG26" s="167"/>
      <c r="AH26" s="167" t="s">
        <v>372</v>
      </c>
      <c r="AI26" s="167"/>
      <c r="AJ26" s="167"/>
      <c r="AK26" s="167"/>
      <c r="AL26" s="167"/>
      <c r="AM26" s="167"/>
      <c r="AN26" s="167"/>
      <c r="AO26" s="167"/>
      <c r="AP26" s="167"/>
      <c r="AQ26" s="159"/>
      <c r="AR26" s="160"/>
      <c r="AS26" s="160"/>
      <c r="AT26" s="160"/>
      <c r="AU26" s="160"/>
      <c r="AV26" s="160"/>
      <c r="AW26" s="161"/>
      <c r="AX26" s="162">
        <v>0</v>
      </c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4"/>
      <c r="BN26" s="16"/>
      <c r="BO26" s="16"/>
      <c r="BP26" s="162">
        <v>117</v>
      </c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4"/>
      <c r="CF26" s="16"/>
      <c r="CG26" s="16"/>
      <c r="CH26" s="16"/>
      <c r="CI26" s="16"/>
      <c r="CJ26" s="162">
        <f>AX26-BP26</f>
        <v>-117</v>
      </c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55"/>
    </row>
    <row r="27" spans="1:104" ht="117" customHeight="1">
      <c r="A27" s="149" t="s">
        <v>370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67" t="s">
        <v>27</v>
      </c>
      <c r="AC27" s="167"/>
      <c r="AD27" s="167"/>
      <c r="AE27" s="167"/>
      <c r="AF27" s="167"/>
      <c r="AG27" s="167"/>
      <c r="AH27" s="167" t="s">
        <v>373</v>
      </c>
      <c r="AI27" s="167"/>
      <c r="AJ27" s="167"/>
      <c r="AK27" s="167"/>
      <c r="AL27" s="167"/>
      <c r="AM27" s="167"/>
      <c r="AN27" s="167"/>
      <c r="AO27" s="167"/>
      <c r="AP27" s="167"/>
      <c r="AQ27" s="159"/>
      <c r="AR27" s="160"/>
      <c r="AS27" s="160"/>
      <c r="AT27" s="160"/>
      <c r="AU27" s="160"/>
      <c r="AV27" s="160"/>
      <c r="AW27" s="161"/>
      <c r="AX27" s="162">
        <v>0</v>
      </c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4"/>
      <c r="BN27" s="16"/>
      <c r="BO27" s="16"/>
      <c r="BP27" s="162">
        <v>4</v>
      </c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4"/>
      <c r="CF27" s="16"/>
      <c r="CG27" s="16"/>
      <c r="CH27" s="16"/>
      <c r="CI27" s="16"/>
      <c r="CJ27" s="162">
        <f>AX27-BP27</f>
        <v>-4</v>
      </c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55"/>
    </row>
    <row r="28" spans="1:104" ht="116.25" customHeight="1">
      <c r="A28" s="149" t="s">
        <v>370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67" t="s">
        <v>27</v>
      </c>
      <c r="AC28" s="167"/>
      <c r="AD28" s="167"/>
      <c r="AE28" s="167"/>
      <c r="AF28" s="167"/>
      <c r="AG28" s="167"/>
      <c r="AH28" s="167" t="s">
        <v>374</v>
      </c>
      <c r="AI28" s="167"/>
      <c r="AJ28" s="167"/>
      <c r="AK28" s="167"/>
      <c r="AL28" s="167"/>
      <c r="AM28" s="167"/>
      <c r="AN28" s="167"/>
      <c r="AO28" s="167"/>
      <c r="AP28" s="167"/>
      <c r="AQ28" s="159"/>
      <c r="AR28" s="160"/>
      <c r="AS28" s="160"/>
      <c r="AT28" s="160"/>
      <c r="AU28" s="160"/>
      <c r="AV28" s="160"/>
      <c r="AW28" s="161"/>
      <c r="AX28" s="162">
        <v>0</v>
      </c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4"/>
      <c r="BN28" s="16"/>
      <c r="BO28" s="16"/>
      <c r="BP28" s="162">
        <v>22.42</v>
      </c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4"/>
      <c r="CF28" s="16"/>
      <c r="CG28" s="16"/>
      <c r="CH28" s="16"/>
      <c r="CI28" s="16"/>
      <c r="CJ28" s="162">
        <f>AX28-BP28</f>
        <v>-22.42</v>
      </c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55"/>
    </row>
    <row r="29" spans="1:104" ht="21.75" customHeight="1">
      <c r="A29" s="136" t="s">
        <v>38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71" t="s">
        <v>27</v>
      </c>
      <c r="AC29" s="171"/>
      <c r="AD29" s="171"/>
      <c r="AE29" s="171"/>
      <c r="AF29" s="171"/>
      <c r="AG29" s="171"/>
      <c r="AH29" s="171" t="s">
        <v>39</v>
      </c>
      <c r="AI29" s="171"/>
      <c r="AJ29" s="171"/>
      <c r="AK29" s="171"/>
      <c r="AL29" s="171"/>
      <c r="AM29" s="171"/>
      <c r="AN29" s="171"/>
      <c r="AO29" s="171"/>
      <c r="AP29" s="171"/>
      <c r="AQ29" s="172"/>
      <c r="AR29" s="173"/>
      <c r="AS29" s="173"/>
      <c r="AT29" s="173"/>
      <c r="AU29" s="173"/>
      <c r="AV29" s="173"/>
      <c r="AW29" s="154"/>
      <c r="AX29" s="153">
        <f>AX30+AX37</f>
        <v>457300</v>
      </c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>
        <f>BP30+BP37</f>
        <v>420181.69</v>
      </c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>
        <f t="shared" si="0"/>
        <v>37118.31</v>
      </c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43"/>
    </row>
    <row r="30" spans="1:104" ht="36" customHeight="1">
      <c r="A30" s="149" t="s">
        <v>40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67" t="s">
        <v>27</v>
      </c>
      <c r="AC30" s="167"/>
      <c r="AD30" s="167"/>
      <c r="AE30" s="167"/>
      <c r="AF30" s="167"/>
      <c r="AG30" s="167"/>
      <c r="AH30" s="167" t="s">
        <v>41</v>
      </c>
      <c r="AI30" s="167"/>
      <c r="AJ30" s="167"/>
      <c r="AK30" s="167"/>
      <c r="AL30" s="167"/>
      <c r="AM30" s="167"/>
      <c r="AN30" s="167"/>
      <c r="AO30" s="167"/>
      <c r="AP30" s="167"/>
      <c r="AQ30" s="159"/>
      <c r="AR30" s="160"/>
      <c r="AS30" s="160"/>
      <c r="AT30" s="160"/>
      <c r="AU30" s="160"/>
      <c r="AV30" s="160"/>
      <c r="AW30" s="161"/>
      <c r="AX30" s="152">
        <f>AX32+AX34</f>
        <v>53000</v>
      </c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>
        <f>BP32+BP34</f>
        <v>14815.58</v>
      </c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>
        <f t="shared" si="0"/>
        <v>38184.42</v>
      </c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40"/>
    </row>
    <row r="31" spans="1:104" ht="46.5" customHeight="1">
      <c r="A31" s="149" t="s">
        <v>338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67" t="s">
        <v>27</v>
      </c>
      <c r="AC31" s="167"/>
      <c r="AD31" s="167"/>
      <c r="AE31" s="167"/>
      <c r="AF31" s="167"/>
      <c r="AG31" s="167"/>
      <c r="AH31" s="167" t="s">
        <v>339</v>
      </c>
      <c r="AI31" s="167"/>
      <c r="AJ31" s="167"/>
      <c r="AK31" s="167"/>
      <c r="AL31" s="167"/>
      <c r="AM31" s="167"/>
      <c r="AN31" s="167"/>
      <c r="AO31" s="167"/>
      <c r="AP31" s="167"/>
      <c r="AQ31" s="159"/>
      <c r="AR31" s="160"/>
      <c r="AS31" s="160"/>
      <c r="AT31" s="160"/>
      <c r="AU31" s="160"/>
      <c r="AV31" s="160"/>
      <c r="AW31" s="161"/>
      <c r="AX31" s="152">
        <v>53000</v>
      </c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>
        <v>13355.78</v>
      </c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>
        <f>AX31-BP31</f>
        <v>39644.22</v>
      </c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40"/>
    </row>
    <row r="32" spans="1:104" ht="49.5" customHeight="1">
      <c r="A32" s="139" t="s">
        <v>42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51" t="s">
        <v>27</v>
      </c>
      <c r="AC32" s="151"/>
      <c r="AD32" s="151"/>
      <c r="AE32" s="151"/>
      <c r="AF32" s="151"/>
      <c r="AG32" s="151"/>
      <c r="AH32" s="151" t="s">
        <v>329</v>
      </c>
      <c r="AI32" s="151"/>
      <c r="AJ32" s="151"/>
      <c r="AK32" s="151"/>
      <c r="AL32" s="151"/>
      <c r="AM32" s="151"/>
      <c r="AN32" s="151"/>
      <c r="AO32" s="151"/>
      <c r="AP32" s="151"/>
      <c r="AQ32" s="146"/>
      <c r="AR32" s="147"/>
      <c r="AS32" s="147"/>
      <c r="AT32" s="147"/>
      <c r="AU32" s="147"/>
      <c r="AV32" s="147"/>
      <c r="AW32" s="148"/>
      <c r="AX32" s="162">
        <f>AX33</f>
        <v>53000</v>
      </c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4"/>
      <c r="BN32" s="16"/>
      <c r="BO32" s="16"/>
      <c r="BP32" s="162">
        <v>0</v>
      </c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4"/>
      <c r="CF32" s="16"/>
      <c r="CG32" s="16"/>
      <c r="CH32" s="16"/>
      <c r="CI32" s="16"/>
      <c r="CJ32" s="162">
        <f t="shared" si="0"/>
        <v>53000</v>
      </c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55"/>
    </row>
    <row r="33" spans="1:104" ht="47.25" customHeight="1">
      <c r="A33" s="149" t="s">
        <v>42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67" t="s">
        <v>27</v>
      </c>
      <c r="AC33" s="167"/>
      <c r="AD33" s="167"/>
      <c r="AE33" s="167"/>
      <c r="AF33" s="167"/>
      <c r="AG33" s="167"/>
      <c r="AH33" s="167" t="s">
        <v>330</v>
      </c>
      <c r="AI33" s="167"/>
      <c r="AJ33" s="167"/>
      <c r="AK33" s="167"/>
      <c r="AL33" s="167"/>
      <c r="AM33" s="167"/>
      <c r="AN33" s="167"/>
      <c r="AO33" s="167"/>
      <c r="AP33" s="167"/>
      <c r="AQ33" s="159"/>
      <c r="AR33" s="160"/>
      <c r="AS33" s="160"/>
      <c r="AT33" s="160"/>
      <c r="AU33" s="160"/>
      <c r="AV33" s="160"/>
      <c r="AW33" s="161"/>
      <c r="AX33" s="162">
        <v>53000</v>
      </c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4"/>
      <c r="BN33" s="16"/>
      <c r="BO33" s="16"/>
      <c r="BP33" s="162">
        <v>0</v>
      </c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4"/>
      <c r="CF33" s="16"/>
      <c r="CG33" s="16"/>
      <c r="CH33" s="16"/>
      <c r="CI33" s="16"/>
      <c r="CJ33" s="162">
        <f t="shared" si="0"/>
        <v>53000</v>
      </c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55"/>
    </row>
    <row r="34" spans="1:104" ht="58.5" customHeight="1">
      <c r="A34" s="149" t="s">
        <v>333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67" t="s">
        <v>27</v>
      </c>
      <c r="AC34" s="167"/>
      <c r="AD34" s="167"/>
      <c r="AE34" s="167"/>
      <c r="AF34" s="167"/>
      <c r="AG34" s="167"/>
      <c r="AH34" s="167" t="s">
        <v>331</v>
      </c>
      <c r="AI34" s="167"/>
      <c r="AJ34" s="167"/>
      <c r="AK34" s="167"/>
      <c r="AL34" s="167"/>
      <c r="AM34" s="167"/>
      <c r="AN34" s="167"/>
      <c r="AO34" s="167"/>
      <c r="AP34" s="167"/>
      <c r="AQ34" s="159"/>
      <c r="AR34" s="160"/>
      <c r="AS34" s="160"/>
      <c r="AT34" s="160"/>
      <c r="AU34" s="160"/>
      <c r="AV34" s="160"/>
      <c r="AW34" s="161"/>
      <c r="AX34" s="162">
        <f>AX35</f>
        <v>0</v>
      </c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4"/>
      <c r="BN34" s="16"/>
      <c r="BO34" s="16"/>
      <c r="BP34" s="162">
        <f>BP35+BP36</f>
        <v>14815.58</v>
      </c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4"/>
      <c r="CF34" s="16"/>
      <c r="CG34" s="16"/>
      <c r="CH34" s="16"/>
      <c r="CI34" s="16"/>
      <c r="CJ34" s="162">
        <f t="shared" si="0"/>
        <v>-14815.58</v>
      </c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55"/>
    </row>
    <row r="35" spans="1:104" ht="59.25" customHeight="1">
      <c r="A35" s="149" t="s">
        <v>333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67" t="s">
        <v>27</v>
      </c>
      <c r="AC35" s="167"/>
      <c r="AD35" s="167"/>
      <c r="AE35" s="167"/>
      <c r="AF35" s="167"/>
      <c r="AG35" s="167"/>
      <c r="AH35" s="167" t="s">
        <v>332</v>
      </c>
      <c r="AI35" s="167"/>
      <c r="AJ35" s="167"/>
      <c r="AK35" s="167"/>
      <c r="AL35" s="167"/>
      <c r="AM35" s="167"/>
      <c r="AN35" s="167"/>
      <c r="AO35" s="167"/>
      <c r="AP35" s="167"/>
      <c r="AQ35" s="159"/>
      <c r="AR35" s="160"/>
      <c r="AS35" s="160"/>
      <c r="AT35" s="160"/>
      <c r="AU35" s="160"/>
      <c r="AV35" s="160"/>
      <c r="AW35" s="161"/>
      <c r="AX35" s="162">
        <v>0</v>
      </c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4"/>
      <c r="BN35" s="16"/>
      <c r="BO35" s="16"/>
      <c r="BP35" s="162">
        <v>14811.08</v>
      </c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4"/>
      <c r="CF35" s="16"/>
      <c r="CG35" s="16"/>
      <c r="CH35" s="16"/>
      <c r="CI35" s="16"/>
      <c r="CJ35" s="162">
        <f t="shared" si="0"/>
        <v>-14811.08</v>
      </c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55"/>
    </row>
    <row r="36" spans="1:104" ht="59.25" customHeight="1">
      <c r="A36" s="149" t="s">
        <v>333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5"/>
      <c r="AC36" s="15"/>
      <c r="AD36" s="15" t="s">
        <v>27</v>
      </c>
      <c r="AE36" s="15"/>
      <c r="AF36" s="15"/>
      <c r="AG36" s="15"/>
      <c r="AH36" s="167" t="s">
        <v>488</v>
      </c>
      <c r="AI36" s="167"/>
      <c r="AJ36" s="167"/>
      <c r="AK36" s="167"/>
      <c r="AL36" s="167"/>
      <c r="AM36" s="167"/>
      <c r="AN36" s="167"/>
      <c r="AO36" s="167"/>
      <c r="AP36" s="167"/>
      <c r="AQ36" s="159"/>
      <c r="AR36" s="160"/>
      <c r="AS36" s="160"/>
      <c r="AT36" s="160"/>
      <c r="AU36" s="160"/>
      <c r="AV36" s="160"/>
      <c r="AW36" s="161"/>
      <c r="AX36" s="162">
        <v>0</v>
      </c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56"/>
      <c r="BL36" s="56"/>
      <c r="BM36" s="60"/>
      <c r="BN36" s="16"/>
      <c r="BO36" s="16"/>
      <c r="BP36" s="162">
        <v>4.5</v>
      </c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56"/>
      <c r="CC36" s="56"/>
      <c r="CD36" s="56"/>
      <c r="CE36" s="60"/>
      <c r="CF36" s="16"/>
      <c r="CG36" s="16"/>
      <c r="CH36" s="16"/>
      <c r="CI36" s="16"/>
      <c r="CJ36" s="162">
        <f>AX36-BP36</f>
        <v>-4.5</v>
      </c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55"/>
    </row>
    <row r="37" spans="1:104" ht="26.25" customHeight="1">
      <c r="A37" s="149" t="s">
        <v>43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67" t="s">
        <v>27</v>
      </c>
      <c r="AC37" s="167"/>
      <c r="AD37" s="167"/>
      <c r="AE37" s="167"/>
      <c r="AF37" s="167"/>
      <c r="AG37" s="167"/>
      <c r="AH37" s="167" t="s">
        <v>334</v>
      </c>
      <c r="AI37" s="167"/>
      <c r="AJ37" s="167"/>
      <c r="AK37" s="167"/>
      <c r="AL37" s="167"/>
      <c r="AM37" s="167"/>
      <c r="AN37" s="167"/>
      <c r="AO37" s="167"/>
      <c r="AP37" s="167"/>
      <c r="AQ37" s="159"/>
      <c r="AR37" s="160"/>
      <c r="AS37" s="160"/>
      <c r="AT37" s="160"/>
      <c r="AU37" s="160"/>
      <c r="AV37" s="160"/>
      <c r="AW37" s="161"/>
      <c r="AX37" s="162">
        <f>AX40+AX38</f>
        <v>404300</v>
      </c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4"/>
      <c r="BN37" s="16"/>
      <c r="BO37" s="16"/>
      <c r="BP37" s="162">
        <f>BP40+BP38</f>
        <v>405366.11</v>
      </c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4"/>
      <c r="CF37" s="16"/>
      <c r="CG37" s="16"/>
      <c r="CH37" s="16"/>
      <c r="CI37" s="16"/>
      <c r="CJ37" s="162">
        <f t="shared" si="0"/>
        <v>-1066.109999999986</v>
      </c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55"/>
    </row>
    <row r="38" spans="1:104" ht="24.75" customHeight="1">
      <c r="A38" s="149" t="s">
        <v>43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5"/>
      <c r="AC38" s="15"/>
      <c r="AD38" s="15" t="s">
        <v>27</v>
      </c>
      <c r="AE38" s="15"/>
      <c r="AF38" s="15"/>
      <c r="AG38" s="15"/>
      <c r="AH38" s="167" t="s">
        <v>376</v>
      </c>
      <c r="AI38" s="167"/>
      <c r="AJ38" s="167"/>
      <c r="AK38" s="167"/>
      <c r="AL38" s="167"/>
      <c r="AM38" s="167"/>
      <c r="AN38" s="167"/>
      <c r="AO38" s="167"/>
      <c r="AP38" s="167"/>
      <c r="AQ38" s="159"/>
      <c r="AR38" s="160"/>
      <c r="AS38" s="160"/>
      <c r="AT38" s="160"/>
      <c r="AU38" s="160"/>
      <c r="AV38" s="160"/>
      <c r="AW38" s="161"/>
      <c r="AX38" s="162">
        <f>AX39</f>
        <v>404300</v>
      </c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4"/>
      <c r="BN38" s="16"/>
      <c r="BO38" s="16"/>
      <c r="BP38" s="162">
        <f>BP39</f>
        <v>0</v>
      </c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4"/>
      <c r="CF38" s="16"/>
      <c r="CG38" s="16"/>
      <c r="CH38" s="16"/>
      <c r="CI38" s="16"/>
      <c r="CJ38" s="162">
        <f>AX38-BP38</f>
        <v>404300</v>
      </c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55"/>
    </row>
    <row r="39" spans="1:104" ht="23.25" customHeight="1">
      <c r="A39" s="149" t="s">
        <v>43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"/>
      <c r="AC39" s="15"/>
      <c r="AD39" s="15" t="s">
        <v>27</v>
      </c>
      <c r="AE39" s="15"/>
      <c r="AF39" s="15"/>
      <c r="AG39" s="15"/>
      <c r="AH39" s="167" t="s">
        <v>377</v>
      </c>
      <c r="AI39" s="167"/>
      <c r="AJ39" s="167"/>
      <c r="AK39" s="167"/>
      <c r="AL39" s="167"/>
      <c r="AM39" s="167"/>
      <c r="AN39" s="167"/>
      <c r="AO39" s="167"/>
      <c r="AP39" s="167"/>
      <c r="AQ39" s="159"/>
      <c r="AR39" s="160"/>
      <c r="AS39" s="160"/>
      <c r="AT39" s="160"/>
      <c r="AU39" s="160"/>
      <c r="AV39" s="160"/>
      <c r="AW39" s="161"/>
      <c r="AX39" s="162">
        <v>404300</v>
      </c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4"/>
      <c r="BN39" s="16"/>
      <c r="BO39" s="16"/>
      <c r="BP39" s="162">
        <v>0</v>
      </c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4"/>
      <c r="CF39" s="16"/>
      <c r="CG39" s="16"/>
      <c r="CH39" s="16"/>
      <c r="CI39" s="16"/>
      <c r="CJ39" s="162">
        <f>AX39-BP39</f>
        <v>404300</v>
      </c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55"/>
    </row>
    <row r="40" spans="1:104" ht="37.5" customHeight="1">
      <c r="A40" s="149" t="s">
        <v>335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67" t="s">
        <v>27</v>
      </c>
      <c r="AC40" s="167"/>
      <c r="AD40" s="167"/>
      <c r="AE40" s="167"/>
      <c r="AF40" s="167"/>
      <c r="AG40" s="167"/>
      <c r="AH40" s="167" t="s">
        <v>336</v>
      </c>
      <c r="AI40" s="167"/>
      <c r="AJ40" s="167"/>
      <c r="AK40" s="167"/>
      <c r="AL40" s="167"/>
      <c r="AM40" s="167"/>
      <c r="AN40" s="167"/>
      <c r="AO40" s="167"/>
      <c r="AP40" s="167"/>
      <c r="AQ40" s="159"/>
      <c r="AR40" s="160"/>
      <c r="AS40" s="160"/>
      <c r="AT40" s="160"/>
      <c r="AU40" s="160"/>
      <c r="AV40" s="160"/>
      <c r="AW40" s="161"/>
      <c r="AX40" s="162">
        <f>AX41</f>
        <v>0</v>
      </c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4"/>
      <c r="BN40" s="16"/>
      <c r="BO40" s="16"/>
      <c r="BP40" s="162">
        <f>BP41+BP42</f>
        <v>405366.11</v>
      </c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4"/>
      <c r="CF40" s="16"/>
      <c r="CG40" s="16"/>
      <c r="CH40" s="16"/>
      <c r="CI40" s="16"/>
      <c r="CJ40" s="162">
        <f t="shared" si="0"/>
        <v>-405366.11</v>
      </c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55"/>
    </row>
    <row r="41" spans="1:104" ht="36.75" customHeight="1">
      <c r="A41" s="149" t="s">
        <v>335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67" t="s">
        <v>27</v>
      </c>
      <c r="AC41" s="167"/>
      <c r="AD41" s="167"/>
      <c r="AE41" s="167"/>
      <c r="AF41" s="167"/>
      <c r="AG41" s="167"/>
      <c r="AH41" s="167" t="s">
        <v>337</v>
      </c>
      <c r="AI41" s="167"/>
      <c r="AJ41" s="167"/>
      <c r="AK41" s="167"/>
      <c r="AL41" s="167"/>
      <c r="AM41" s="167"/>
      <c r="AN41" s="167"/>
      <c r="AO41" s="167"/>
      <c r="AP41" s="167"/>
      <c r="AQ41" s="159"/>
      <c r="AR41" s="160"/>
      <c r="AS41" s="160"/>
      <c r="AT41" s="160"/>
      <c r="AU41" s="160"/>
      <c r="AV41" s="160"/>
      <c r="AW41" s="161"/>
      <c r="AX41" s="162">
        <v>0</v>
      </c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4"/>
      <c r="BN41" s="16"/>
      <c r="BO41" s="16"/>
      <c r="BP41" s="162">
        <v>405318.64</v>
      </c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4"/>
      <c r="CF41" s="16"/>
      <c r="CG41" s="16"/>
      <c r="CH41" s="16"/>
      <c r="CI41" s="16"/>
      <c r="CJ41" s="162">
        <f>AX41-BP41</f>
        <v>-405318.64</v>
      </c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55"/>
    </row>
    <row r="42" spans="1:104" ht="39" customHeight="1">
      <c r="A42" s="149" t="s">
        <v>335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67" t="s">
        <v>27</v>
      </c>
      <c r="AC42" s="167"/>
      <c r="AD42" s="167"/>
      <c r="AE42" s="167"/>
      <c r="AF42" s="167"/>
      <c r="AG42" s="167"/>
      <c r="AH42" s="167" t="s">
        <v>375</v>
      </c>
      <c r="AI42" s="167"/>
      <c r="AJ42" s="167"/>
      <c r="AK42" s="167"/>
      <c r="AL42" s="167"/>
      <c r="AM42" s="167"/>
      <c r="AN42" s="167"/>
      <c r="AO42" s="167"/>
      <c r="AP42" s="167"/>
      <c r="AQ42" s="159"/>
      <c r="AR42" s="160"/>
      <c r="AS42" s="160"/>
      <c r="AT42" s="160"/>
      <c r="AU42" s="160"/>
      <c r="AV42" s="160"/>
      <c r="AW42" s="161"/>
      <c r="AX42" s="162">
        <v>0</v>
      </c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4"/>
      <c r="BN42" s="16"/>
      <c r="BO42" s="16"/>
      <c r="BP42" s="162">
        <v>47.47</v>
      </c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4"/>
      <c r="CF42" s="16"/>
      <c r="CG42" s="16"/>
      <c r="CH42" s="16"/>
      <c r="CI42" s="16"/>
      <c r="CJ42" s="162">
        <f>AX42-BP42</f>
        <v>-47.47</v>
      </c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55"/>
    </row>
    <row r="43" spans="1:104" ht="18" customHeight="1">
      <c r="A43" s="165" t="s">
        <v>44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7" t="s">
        <v>322</v>
      </c>
      <c r="AC43" s="17"/>
      <c r="AD43" s="17" t="s">
        <v>27</v>
      </c>
      <c r="AE43" s="172" t="s">
        <v>27</v>
      </c>
      <c r="AF43" s="173"/>
      <c r="AG43" s="154"/>
      <c r="AH43" s="171" t="s">
        <v>45</v>
      </c>
      <c r="AI43" s="171"/>
      <c r="AJ43" s="171"/>
      <c r="AK43" s="171"/>
      <c r="AL43" s="171"/>
      <c r="AM43" s="171"/>
      <c r="AN43" s="171"/>
      <c r="AO43" s="171"/>
      <c r="AP43" s="171"/>
      <c r="AQ43" s="172"/>
      <c r="AR43" s="173"/>
      <c r="AS43" s="173"/>
      <c r="AT43" s="173"/>
      <c r="AU43" s="173"/>
      <c r="AV43" s="173"/>
      <c r="AW43" s="154"/>
      <c r="AX43" s="153">
        <f>AX44+AX48+AX54</f>
        <v>2452100</v>
      </c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8"/>
      <c r="BO43" s="18"/>
      <c r="BP43" s="153">
        <f>BP44+BP48+BP54</f>
        <v>1279565.95</v>
      </c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8"/>
      <c r="CG43" s="18"/>
      <c r="CH43" s="18"/>
      <c r="CI43" s="18"/>
      <c r="CJ43" s="153">
        <f>AX43-BP43</f>
        <v>1172534.05</v>
      </c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</row>
    <row r="44" spans="1:104" ht="18" customHeight="1">
      <c r="A44" s="157" t="s">
        <v>46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"/>
      <c r="AC44" s="15"/>
      <c r="AD44" s="15" t="s">
        <v>27</v>
      </c>
      <c r="AE44" s="159" t="s">
        <v>27</v>
      </c>
      <c r="AF44" s="160"/>
      <c r="AG44" s="161"/>
      <c r="AH44" s="167" t="s">
        <v>47</v>
      </c>
      <c r="AI44" s="167"/>
      <c r="AJ44" s="167"/>
      <c r="AK44" s="167"/>
      <c r="AL44" s="167"/>
      <c r="AM44" s="167"/>
      <c r="AN44" s="167"/>
      <c r="AO44" s="167"/>
      <c r="AP44" s="167"/>
      <c r="AQ44" s="159"/>
      <c r="AR44" s="160"/>
      <c r="AS44" s="160"/>
      <c r="AT44" s="160"/>
      <c r="AU44" s="160"/>
      <c r="AV44" s="160"/>
      <c r="AW44" s="161"/>
      <c r="AX44" s="162">
        <f>AX45</f>
        <v>11000</v>
      </c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4"/>
      <c r="BN44" s="16"/>
      <c r="BO44" s="16"/>
      <c r="BP44" s="162">
        <f>BP45</f>
        <v>17919.87</v>
      </c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4"/>
      <c r="CF44" s="16"/>
      <c r="CG44" s="16"/>
      <c r="CH44" s="16"/>
      <c r="CI44" s="16"/>
      <c r="CJ44" s="162">
        <f>CJ45</f>
        <v>-6919.869999999999</v>
      </c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55"/>
    </row>
    <row r="45" spans="1:104" ht="53.25" customHeight="1">
      <c r="A45" s="157" t="s">
        <v>48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"/>
      <c r="AC45" s="15"/>
      <c r="AD45" s="15" t="s">
        <v>27</v>
      </c>
      <c r="AE45" s="159" t="s">
        <v>27</v>
      </c>
      <c r="AF45" s="160"/>
      <c r="AG45" s="161"/>
      <c r="AH45" s="167" t="s">
        <v>49</v>
      </c>
      <c r="AI45" s="167"/>
      <c r="AJ45" s="167"/>
      <c r="AK45" s="167"/>
      <c r="AL45" s="167"/>
      <c r="AM45" s="167"/>
      <c r="AN45" s="167"/>
      <c r="AO45" s="167"/>
      <c r="AP45" s="167"/>
      <c r="AQ45" s="159"/>
      <c r="AR45" s="160"/>
      <c r="AS45" s="160"/>
      <c r="AT45" s="160"/>
      <c r="AU45" s="160"/>
      <c r="AV45" s="160"/>
      <c r="AW45" s="161"/>
      <c r="AX45" s="162">
        <f>AX46+AX47</f>
        <v>11000</v>
      </c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4"/>
      <c r="BN45" s="16"/>
      <c r="BO45" s="16"/>
      <c r="BP45" s="162">
        <f>BP46+BP47</f>
        <v>17919.87</v>
      </c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4"/>
      <c r="CF45" s="16"/>
      <c r="CG45" s="16"/>
      <c r="CH45" s="16"/>
      <c r="CI45" s="16"/>
      <c r="CJ45" s="162">
        <f aca="true" t="shared" si="1" ref="CJ45:CJ55">AX45-BP45</f>
        <v>-6919.869999999999</v>
      </c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55"/>
    </row>
    <row r="46" spans="1:104" ht="51.75" customHeight="1">
      <c r="A46" s="157" t="s">
        <v>48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"/>
      <c r="AC46" s="15"/>
      <c r="AD46" s="15" t="s">
        <v>27</v>
      </c>
      <c r="AE46" s="159" t="s">
        <v>27</v>
      </c>
      <c r="AF46" s="160"/>
      <c r="AG46" s="161"/>
      <c r="AH46" s="167" t="s">
        <v>50</v>
      </c>
      <c r="AI46" s="167"/>
      <c r="AJ46" s="167"/>
      <c r="AK46" s="167"/>
      <c r="AL46" s="167"/>
      <c r="AM46" s="167"/>
      <c r="AN46" s="167"/>
      <c r="AO46" s="167"/>
      <c r="AP46" s="167"/>
      <c r="AQ46" s="159"/>
      <c r="AR46" s="160"/>
      <c r="AS46" s="160"/>
      <c r="AT46" s="160"/>
      <c r="AU46" s="160"/>
      <c r="AV46" s="160"/>
      <c r="AW46" s="161"/>
      <c r="AX46" s="162">
        <v>11000</v>
      </c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4"/>
      <c r="BN46" s="16"/>
      <c r="BO46" s="16"/>
      <c r="BP46" s="162">
        <v>17256.87</v>
      </c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4"/>
      <c r="CF46" s="16"/>
      <c r="CG46" s="16"/>
      <c r="CH46" s="16"/>
      <c r="CI46" s="16"/>
      <c r="CJ46" s="162">
        <f t="shared" si="1"/>
        <v>-6256.869999999999</v>
      </c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55"/>
    </row>
    <row r="47" spans="1:104" ht="52.5" customHeight="1">
      <c r="A47" s="157" t="s">
        <v>48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"/>
      <c r="AC47" s="15"/>
      <c r="AD47" s="15" t="s">
        <v>27</v>
      </c>
      <c r="AE47" s="159" t="s">
        <v>27</v>
      </c>
      <c r="AF47" s="160"/>
      <c r="AG47" s="161"/>
      <c r="AH47" s="167" t="s">
        <v>51</v>
      </c>
      <c r="AI47" s="167"/>
      <c r="AJ47" s="167"/>
      <c r="AK47" s="167"/>
      <c r="AL47" s="167"/>
      <c r="AM47" s="167"/>
      <c r="AN47" s="167"/>
      <c r="AO47" s="167"/>
      <c r="AP47" s="167"/>
      <c r="AQ47" s="159"/>
      <c r="AR47" s="160"/>
      <c r="AS47" s="160"/>
      <c r="AT47" s="160"/>
      <c r="AU47" s="160"/>
      <c r="AV47" s="160"/>
      <c r="AW47" s="161"/>
      <c r="AX47" s="162">
        <v>0</v>
      </c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4"/>
      <c r="BN47" s="16"/>
      <c r="BO47" s="16"/>
      <c r="BP47" s="162">
        <v>663</v>
      </c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4"/>
      <c r="CF47" s="16"/>
      <c r="CG47" s="16"/>
      <c r="CH47" s="16"/>
      <c r="CI47" s="16"/>
      <c r="CJ47" s="162">
        <f t="shared" si="1"/>
        <v>-663</v>
      </c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55"/>
    </row>
    <row r="48" spans="1:104" ht="18" customHeight="1">
      <c r="A48" s="157" t="s">
        <v>52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"/>
      <c r="AC48" s="15"/>
      <c r="AD48" s="15" t="s">
        <v>27</v>
      </c>
      <c r="AE48" s="159" t="s">
        <v>27</v>
      </c>
      <c r="AF48" s="160"/>
      <c r="AG48" s="161"/>
      <c r="AH48" s="167" t="s">
        <v>53</v>
      </c>
      <c r="AI48" s="167"/>
      <c r="AJ48" s="167"/>
      <c r="AK48" s="167"/>
      <c r="AL48" s="167"/>
      <c r="AM48" s="167"/>
      <c r="AN48" s="167"/>
      <c r="AO48" s="167"/>
      <c r="AP48" s="167"/>
      <c r="AQ48" s="159"/>
      <c r="AR48" s="160"/>
      <c r="AS48" s="160"/>
      <c r="AT48" s="160"/>
      <c r="AU48" s="160"/>
      <c r="AV48" s="160"/>
      <c r="AW48" s="161"/>
      <c r="AX48" s="152">
        <f>AX49+AX51</f>
        <v>137700</v>
      </c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6"/>
      <c r="BO48" s="16"/>
      <c r="BP48" s="152">
        <f>BP49+BP51</f>
        <v>56203.82</v>
      </c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6"/>
      <c r="CG48" s="16"/>
      <c r="CH48" s="16"/>
      <c r="CI48" s="16"/>
      <c r="CJ48" s="152">
        <f t="shared" si="1"/>
        <v>81496.18</v>
      </c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</row>
    <row r="49" spans="1:104" ht="18" customHeight="1">
      <c r="A49" s="157" t="s">
        <v>54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"/>
      <c r="AC49" s="15"/>
      <c r="AD49" s="15" t="s">
        <v>27</v>
      </c>
      <c r="AE49" s="159" t="s">
        <v>27</v>
      </c>
      <c r="AF49" s="160"/>
      <c r="AG49" s="161"/>
      <c r="AH49" s="167" t="s">
        <v>55</v>
      </c>
      <c r="AI49" s="167"/>
      <c r="AJ49" s="167"/>
      <c r="AK49" s="167"/>
      <c r="AL49" s="167"/>
      <c r="AM49" s="167"/>
      <c r="AN49" s="167"/>
      <c r="AO49" s="167"/>
      <c r="AP49" s="167"/>
      <c r="AQ49" s="159"/>
      <c r="AR49" s="160"/>
      <c r="AS49" s="160"/>
      <c r="AT49" s="160"/>
      <c r="AU49" s="160"/>
      <c r="AV49" s="160"/>
      <c r="AW49" s="161"/>
      <c r="AX49" s="162">
        <f>AX50</f>
        <v>12700</v>
      </c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4"/>
      <c r="BN49" s="16"/>
      <c r="BO49" s="16"/>
      <c r="BP49" s="162">
        <f>BP50</f>
        <v>5387</v>
      </c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4"/>
      <c r="CF49" s="16"/>
      <c r="CG49" s="16"/>
      <c r="CH49" s="16"/>
      <c r="CI49" s="16"/>
      <c r="CJ49" s="162">
        <f t="shared" si="1"/>
        <v>7313</v>
      </c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55"/>
    </row>
    <row r="50" spans="1:104" ht="18" customHeight="1">
      <c r="A50" s="157" t="s">
        <v>54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"/>
      <c r="AC50" s="15"/>
      <c r="AD50" s="15" t="s">
        <v>27</v>
      </c>
      <c r="AE50" s="159" t="s">
        <v>27</v>
      </c>
      <c r="AF50" s="160"/>
      <c r="AG50" s="161"/>
      <c r="AH50" s="167" t="s">
        <v>56</v>
      </c>
      <c r="AI50" s="167"/>
      <c r="AJ50" s="167"/>
      <c r="AK50" s="167"/>
      <c r="AL50" s="167"/>
      <c r="AM50" s="167"/>
      <c r="AN50" s="167"/>
      <c r="AO50" s="167"/>
      <c r="AP50" s="167"/>
      <c r="AQ50" s="159"/>
      <c r="AR50" s="160"/>
      <c r="AS50" s="160"/>
      <c r="AT50" s="160"/>
      <c r="AU50" s="160"/>
      <c r="AV50" s="160"/>
      <c r="AW50" s="161"/>
      <c r="AX50" s="162">
        <v>12700</v>
      </c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4"/>
      <c r="BN50" s="16"/>
      <c r="BO50" s="16"/>
      <c r="BP50" s="162">
        <v>5387</v>
      </c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4"/>
      <c r="CF50" s="16"/>
      <c r="CG50" s="16"/>
      <c r="CH50" s="16"/>
      <c r="CI50" s="16"/>
      <c r="CJ50" s="162">
        <f t="shared" si="1"/>
        <v>7313</v>
      </c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55"/>
    </row>
    <row r="51" spans="1:104" ht="18" customHeight="1">
      <c r="A51" s="157" t="s">
        <v>57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"/>
      <c r="AC51" s="15"/>
      <c r="AD51" s="15" t="s">
        <v>27</v>
      </c>
      <c r="AE51" s="159" t="s">
        <v>27</v>
      </c>
      <c r="AF51" s="160"/>
      <c r="AG51" s="161"/>
      <c r="AH51" s="167" t="s">
        <v>58</v>
      </c>
      <c r="AI51" s="167"/>
      <c r="AJ51" s="167"/>
      <c r="AK51" s="167"/>
      <c r="AL51" s="167"/>
      <c r="AM51" s="167"/>
      <c r="AN51" s="167"/>
      <c r="AO51" s="167"/>
      <c r="AP51" s="167"/>
      <c r="AQ51" s="159"/>
      <c r="AR51" s="160"/>
      <c r="AS51" s="160"/>
      <c r="AT51" s="160"/>
      <c r="AU51" s="160"/>
      <c r="AV51" s="160"/>
      <c r="AW51" s="161"/>
      <c r="AX51" s="162">
        <f>AX52+AX53</f>
        <v>125000</v>
      </c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4"/>
      <c r="BN51" s="16"/>
      <c r="BO51" s="16"/>
      <c r="BP51" s="162">
        <f>BP52+BP53</f>
        <v>50816.82</v>
      </c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4"/>
      <c r="CF51" s="16"/>
      <c r="CG51" s="16"/>
      <c r="CH51" s="16"/>
      <c r="CI51" s="16"/>
      <c r="CJ51" s="162">
        <f t="shared" si="1"/>
        <v>74183.18</v>
      </c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55"/>
    </row>
    <row r="52" spans="1:104" ht="18" customHeight="1">
      <c r="A52" s="157" t="s">
        <v>57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"/>
      <c r="AC52" s="15"/>
      <c r="AD52" s="15" t="s">
        <v>27</v>
      </c>
      <c r="AE52" s="159" t="s">
        <v>27</v>
      </c>
      <c r="AF52" s="160"/>
      <c r="AG52" s="161"/>
      <c r="AH52" s="167" t="s">
        <v>59</v>
      </c>
      <c r="AI52" s="167"/>
      <c r="AJ52" s="167"/>
      <c r="AK52" s="167"/>
      <c r="AL52" s="167"/>
      <c r="AM52" s="167"/>
      <c r="AN52" s="167"/>
      <c r="AO52" s="167"/>
      <c r="AP52" s="167"/>
      <c r="AQ52" s="159"/>
      <c r="AR52" s="160"/>
      <c r="AS52" s="160"/>
      <c r="AT52" s="160"/>
      <c r="AU52" s="160"/>
      <c r="AV52" s="160"/>
      <c r="AW52" s="161"/>
      <c r="AX52" s="162">
        <v>125000</v>
      </c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4"/>
      <c r="BN52" s="16"/>
      <c r="BO52" s="16"/>
      <c r="BP52" s="162">
        <v>49494.81</v>
      </c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4"/>
      <c r="CF52" s="16"/>
      <c r="CG52" s="16"/>
      <c r="CH52" s="16"/>
      <c r="CI52" s="16"/>
      <c r="CJ52" s="162">
        <f t="shared" si="1"/>
        <v>75505.19</v>
      </c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55"/>
    </row>
    <row r="53" spans="1:104" ht="24" customHeight="1">
      <c r="A53" s="157" t="s">
        <v>57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"/>
      <c r="AC53" s="15"/>
      <c r="AD53" s="15" t="s">
        <v>27</v>
      </c>
      <c r="AE53" s="159" t="s">
        <v>27</v>
      </c>
      <c r="AF53" s="160"/>
      <c r="AG53" s="161"/>
      <c r="AH53" s="167" t="s">
        <v>60</v>
      </c>
      <c r="AI53" s="167"/>
      <c r="AJ53" s="167"/>
      <c r="AK53" s="167"/>
      <c r="AL53" s="167"/>
      <c r="AM53" s="167"/>
      <c r="AN53" s="167"/>
      <c r="AO53" s="167"/>
      <c r="AP53" s="167"/>
      <c r="AQ53" s="159"/>
      <c r="AR53" s="160"/>
      <c r="AS53" s="160"/>
      <c r="AT53" s="160"/>
      <c r="AU53" s="160"/>
      <c r="AV53" s="160"/>
      <c r="AW53" s="161"/>
      <c r="AX53" s="162">
        <v>0</v>
      </c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4"/>
      <c r="BN53" s="16"/>
      <c r="BO53" s="16"/>
      <c r="BP53" s="162">
        <v>1322.01</v>
      </c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4"/>
      <c r="CF53" s="16"/>
      <c r="CG53" s="16"/>
      <c r="CH53" s="16"/>
      <c r="CI53" s="16"/>
      <c r="CJ53" s="162">
        <f t="shared" si="1"/>
        <v>-1322.01</v>
      </c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55"/>
    </row>
    <row r="54" spans="1:104" ht="19.5" customHeight="1">
      <c r="A54" s="157" t="s">
        <v>61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"/>
      <c r="AC54" s="15"/>
      <c r="AD54" s="15" t="s">
        <v>27</v>
      </c>
      <c r="AE54" s="159" t="s">
        <v>27</v>
      </c>
      <c r="AF54" s="160"/>
      <c r="AG54" s="161"/>
      <c r="AH54" s="167" t="s">
        <v>62</v>
      </c>
      <c r="AI54" s="167"/>
      <c r="AJ54" s="167"/>
      <c r="AK54" s="167"/>
      <c r="AL54" s="167"/>
      <c r="AM54" s="167"/>
      <c r="AN54" s="167"/>
      <c r="AO54" s="167"/>
      <c r="AP54" s="167"/>
      <c r="AQ54" s="159"/>
      <c r="AR54" s="160"/>
      <c r="AS54" s="160"/>
      <c r="AT54" s="160"/>
      <c r="AU54" s="160"/>
      <c r="AV54" s="160"/>
      <c r="AW54" s="161"/>
      <c r="AX54" s="152">
        <f>AX55+AX59</f>
        <v>2303400</v>
      </c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6"/>
      <c r="BO54" s="16"/>
      <c r="BP54" s="152">
        <f>BP55+BP59</f>
        <v>1205442.26</v>
      </c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6"/>
      <c r="CG54" s="16"/>
      <c r="CH54" s="16"/>
      <c r="CI54" s="16"/>
      <c r="CJ54" s="162">
        <f t="shared" si="1"/>
        <v>1097957.74</v>
      </c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55"/>
    </row>
    <row r="55" spans="1:104" ht="58.5" customHeight="1">
      <c r="A55" s="157" t="s">
        <v>63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"/>
      <c r="AC55" s="15"/>
      <c r="AD55" s="15" t="s">
        <v>27</v>
      </c>
      <c r="AE55" s="159" t="s">
        <v>27</v>
      </c>
      <c r="AF55" s="160"/>
      <c r="AG55" s="161"/>
      <c r="AH55" s="167" t="s">
        <v>64</v>
      </c>
      <c r="AI55" s="167"/>
      <c r="AJ55" s="167"/>
      <c r="AK55" s="167"/>
      <c r="AL55" s="167"/>
      <c r="AM55" s="167"/>
      <c r="AN55" s="167"/>
      <c r="AO55" s="167"/>
      <c r="AP55" s="167"/>
      <c r="AQ55" s="159"/>
      <c r="AR55" s="160"/>
      <c r="AS55" s="160"/>
      <c r="AT55" s="160"/>
      <c r="AU55" s="160"/>
      <c r="AV55" s="160"/>
      <c r="AW55" s="161"/>
      <c r="AX55" s="162">
        <f>AX56</f>
        <v>2050000</v>
      </c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4"/>
      <c r="BN55" s="16"/>
      <c r="BO55" s="16"/>
      <c r="BP55" s="162">
        <f>BP56</f>
        <v>1157862.26</v>
      </c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4"/>
      <c r="CF55" s="16"/>
      <c r="CG55" s="16"/>
      <c r="CH55" s="16"/>
      <c r="CI55" s="16"/>
      <c r="CJ55" s="162">
        <f t="shared" si="1"/>
        <v>892137.74</v>
      </c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55"/>
    </row>
    <row r="56" spans="1:104" ht="84" customHeight="1">
      <c r="A56" s="157" t="s">
        <v>65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"/>
      <c r="AC56" s="15"/>
      <c r="AD56" s="15" t="s">
        <v>27</v>
      </c>
      <c r="AE56" s="159" t="s">
        <v>27</v>
      </c>
      <c r="AF56" s="160"/>
      <c r="AG56" s="161"/>
      <c r="AH56" s="167" t="s">
        <v>66</v>
      </c>
      <c r="AI56" s="167"/>
      <c r="AJ56" s="167"/>
      <c r="AK56" s="167"/>
      <c r="AL56" s="167"/>
      <c r="AM56" s="167"/>
      <c r="AN56" s="167"/>
      <c r="AO56" s="167"/>
      <c r="AP56" s="167"/>
      <c r="AQ56" s="159"/>
      <c r="AR56" s="160"/>
      <c r="AS56" s="160"/>
      <c r="AT56" s="160"/>
      <c r="AU56" s="160"/>
      <c r="AV56" s="160"/>
      <c r="AW56" s="161"/>
      <c r="AX56" s="162">
        <f>AX57+AX58</f>
        <v>2050000</v>
      </c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4"/>
      <c r="BN56" s="16"/>
      <c r="BO56" s="16"/>
      <c r="BP56" s="162">
        <f>BP57+BP58</f>
        <v>1157862.26</v>
      </c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4"/>
      <c r="CF56" s="16"/>
      <c r="CG56" s="16"/>
      <c r="CH56" s="16"/>
      <c r="CI56" s="16"/>
      <c r="CJ56" s="162">
        <f>CJ57</f>
        <v>896421.97</v>
      </c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55"/>
    </row>
    <row r="57" spans="1:104" ht="85.5" customHeight="1">
      <c r="A57" s="157" t="s">
        <v>65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"/>
      <c r="AC57" s="15"/>
      <c r="AD57" s="15" t="s">
        <v>27</v>
      </c>
      <c r="AE57" s="159" t="s">
        <v>27</v>
      </c>
      <c r="AF57" s="160"/>
      <c r="AG57" s="161"/>
      <c r="AH57" s="167" t="s">
        <v>67</v>
      </c>
      <c r="AI57" s="167"/>
      <c r="AJ57" s="167"/>
      <c r="AK57" s="167"/>
      <c r="AL57" s="167"/>
      <c r="AM57" s="167"/>
      <c r="AN57" s="167"/>
      <c r="AO57" s="167"/>
      <c r="AP57" s="167"/>
      <c r="AQ57" s="159"/>
      <c r="AR57" s="160"/>
      <c r="AS57" s="160"/>
      <c r="AT57" s="160"/>
      <c r="AU57" s="160"/>
      <c r="AV57" s="160"/>
      <c r="AW57" s="161"/>
      <c r="AX57" s="162">
        <v>2050000</v>
      </c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4"/>
      <c r="BN57" s="16"/>
      <c r="BO57" s="16"/>
      <c r="BP57" s="162">
        <v>1153578.03</v>
      </c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4"/>
      <c r="CF57" s="16"/>
      <c r="CG57" s="16"/>
      <c r="CH57" s="16"/>
      <c r="CI57" s="16"/>
      <c r="CJ57" s="162">
        <f aca="true" t="shared" si="2" ref="CJ57:CJ64">AX57-BP57</f>
        <v>896421.97</v>
      </c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55"/>
    </row>
    <row r="58" spans="1:104" ht="81" customHeight="1">
      <c r="A58" s="157" t="s">
        <v>65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"/>
      <c r="AC58" s="15"/>
      <c r="AD58" s="15" t="s">
        <v>27</v>
      </c>
      <c r="AE58" s="159" t="s">
        <v>27</v>
      </c>
      <c r="AF58" s="160"/>
      <c r="AG58" s="161"/>
      <c r="AH58" s="167" t="s">
        <v>68</v>
      </c>
      <c r="AI58" s="167"/>
      <c r="AJ58" s="167"/>
      <c r="AK58" s="167"/>
      <c r="AL58" s="167"/>
      <c r="AM58" s="167"/>
      <c r="AN58" s="167"/>
      <c r="AO58" s="167"/>
      <c r="AP58" s="167"/>
      <c r="AQ58" s="159"/>
      <c r="AR58" s="160"/>
      <c r="AS58" s="160"/>
      <c r="AT58" s="160"/>
      <c r="AU58" s="160"/>
      <c r="AV58" s="160"/>
      <c r="AW58" s="161"/>
      <c r="AX58" s="162">
        <v>0</v>
      </c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4"/>
      <c r="BN58" s="16"/>
      <c r="BO58" s="16"/>
      <c r="BP58" s="162">
        <v>4284.23</v>
      </c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4"/>
      <c r="CF58" s="16"/>
      <c r="CG58" s="16"/>
      <c r="CH58" s="16"/>
      <c r="CI58" s="16"/>
      <c r="CJ58" s="162">
        <f t="shared" si="2"/>
        <v>-4284.23</v>
      </c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55"/>
    </row>
    <row r="59" spans="1:104" ht="63" customHeight="1">
      <c r="A59" s="157" t="s">
        <v>69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"/>
      <c r="AC59" s="15"/>
      <c r="AD59" s="15" t="s">
        <v>27</v>
      </c>
      <c r="AE59" s="159" t="s">
        <v>27</v>
      </c>
      <c r="AF59" s="160"/>
      <c r="AG59" s="161"/>
      <c r="AH59" s="167" t="s">
        <v>70</v>
      </c>
      <c r="AI59" s="167"/>
      <c r="AJ59" s="167"/>
      <c r="AK59" s="167"/>
      <c r="AL59" s="167"/>
      <c r="AM59" s="167"/>
      <c r="AN59" s="167"/>
      <c r="AO59" s="167"/>
      <c r="AP59" s="167"/>
      <c r="AQ59" s="159"/>
      <c r="AR59" s="160"/>
      <c r="AS59" s="160"/>
      <c r="AT59" s="160"/>
      <c r="AU59" s="160"/>
      <c r="AV59" s="160"/>
      <c r="AW59" s="161"/>
      <c r="AX59" s="162">
        <f>AX60</f>
        <v>253400</v>
      </c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4"/>
      <c r="BN59" s="16"/>
      <c r="BO59" s="16"/>
      <c r="BP59" s="162">
        <f>BP60</f>
        <v>47580</v>
      </c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4"/>
      <c r="CF59" s="16"/>
      <c r="CG59" s="16"/>
      <c r="CH59" s="16"/>
      <c r="CI59" s="16"/>
      <c r="CJ59" s="162">
        <f t="shared" si="2"/>
        <v>205820</v>
      </c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55"/>
    </row>
    <row r="60" spans="1:104" ht="82.5" customHeight="1">
      <c r="A60" s="157" t="s">
        <v>71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"/>
      <c r="AC60" s="15"/>
      <c r="AD60" s="15" t="s">
        <v>27</v>
      </c>
      <c r="AE60" s="159" t="s">
        <v>27</v>
      </c>
      <c r="AF60" s="160"/>
      <c r="AG60" s="161"/>
      <c r="AH60" s="167" t="s">
        <v>72</v>
      </c>
      <c r="AI60" s="167"/>
      <c r="AJ60" s="167"/>
      <c r="AK60" s="167"/>
      <c r="AL60" s="167"/>
      <c r="AM60" s="167"/>
      <c r="AN60" s="167"/>
      <c r="AO60" s="167"/>
      <c r="AP60" s="167"/>
      <c r="AQ60" s="159"/>
      <c r="AR60" s="160"/>
      <c r="AS60" s="160"/>
      <c r="AT60" s="160"/>
      <c r="AU60" s="160"/>
      <c r="AV60" s="160"/>
      <c r="AW60" s="161"/>
      <c r="AX60" s="162">
        <f>AX61+AX62</f>
        <v>253400</v>
      </c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4"/>
      <c r="BN60" s="16"/>
      <c r="BO60" s="16"/>
      <c r="BP60" s="162">
        <f>BP61+BP62</f>
        <v>47580</v>
      </c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4"/>
      <c r="CF60" s="16"/>
      <c r="CG60" s="16"/>
      <c r="CH60" s="16"/>
      <c r="CI60" s="16"/>
      <c r="CJ60" s="162">
        <f t="shared" si="2"/>
        <v>205820</v>
      </c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55"/>
    </row>
    <row r="61" spans="1:104" ht="88.5" customHeight="1">
      <c r="A61" s="157" t="s">
        <v>71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"/>
      <c r="AC61" s="15"/>
      <c r="AD61" s="15" t="s">
        <v>27</v>
      </c>
      <c r="AE61" s="159" t="s">
        <v>27</v>
      </c>
      <c r="AF61" s="160"/>
      <c r="AG61" s="161"/>
      <c r="AH61" s="167" t="s">
        <v>73</v>
      </c>
      <c r="AI61" s="167"/>
      <c r="AJ61" s="167"/>
      <c r="AK61" s="167"/>
      <c r="AL61" s="167"/>
      <c r="AM61" s="167"/>
      <c r="AN61" s="167"/>
      <c r="AO61" s="167"/>
      <c r="AP61" s="167"/>
      <c r="AQ61" s="159"/>
      <c r="AR61" s="160"/>
      <c r="AS61" s="160"/>
      <c r="AT61" s="160"/>
      <c r="AU61" s="160"/>
      <c r="AV61" s="160"/>
      <c r="AW61" s="161"/>
      <c r="AX61" s="162">
        <v>253400</v>
      </c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4"/>
      <c r="BN61" s="16"/>
      <c r="BO61" s="16"/>
      <c r="BP61" s="162">
        <v>47516.92</v>
      </c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4"/>
      <c r="CF61" s="16"/>
      <c r="CG61" s="16"/>
      <c r="CH61" s="16"/>
      <c r="CI61" s="16"/>
      <c r="CJ61" s="162">
        <f t="shared" si="2"/>
        <v>205883.08000000002</v>
      </c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55"/>
    </row>
    <row r="62" spans="1:104" ht="88.5" customHeight="1">
      <c r="A62" s="157" t="s">
        <v>71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"/>
      <c r="AC62" s="15"/>
      <c r="AD62" s="15" t="s">
        <v>27</v>
      </c>
      <c r="AE62" s="159" t="s">
        <v>27</v>
      </c>
      <c r="AF62" s="160"/>
      <c r="AG62" s="161"/>
      <c r="AH62" s="167" t="s">
        <v>340</v>
      </c>
      <c r="AI62" s="167"/>
      <c r="AJ62" s="167"/>
      <c r="AK62" s="167"/>
      <c r="AL62" s="167"/>
      <c r="AM62" s="167"/>
      <c r="AN62" s="167"/>
      <c r="AO62" s="167"/>
      <c r="AP62" s="167"/>
      <c r="AQ62" s="159"/>
      <c r="AR62" s="160"/>
      <c r="AS62" s="160"/>
      <c r="AT62" s="160"/>
      <c r="AU62" s="160"/>
      <c r="AV62" s="160"/>
      <c r="AW62" s="161"/>
      <c r="AX62" s="162">
        <v>0</v>
      </c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4"/>
      <c r="BN62" s="16"/>
      <c r="BO62" s="16"/>
      <c r="BP62" s="162">
        <v>63.08</v>
      </c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4"/>
      <c r="CF62" s="16"/>
      <c r="CG62" s="16"/>
      <c r="CH62" s="16"/>
      <c r="CI62" s="16"/>
      <c r="CJ62" s="162">
        <f>AX62-BP62</f>
        <v>-63.08</v>
      </c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55"/>
    </row>
    <row r="63" spans="1:104" ht="18.75" customHeight="1">
      <c r="A63" s="165" t="s">
        <v>74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7"/>
      <c r="AC63" s="17"/>
      <c r="AD63" s="17" t="s">
        <v>27</v>
      </c>
      <c r="AE63" s="172" t="s">
        <v>27</v>
      </c>
      <c r="AF63" s="173"/>
      <c r="AG63" s="154"/>
      <c r="AH63" s="171" t="s">
        <v>75</v>
      </c>
      <c r="AI63" s="171"/>
      <c r="AJ63" s="171"/>
      <c r="AK63" s="171"/>
      <c r="AL63" s="171"/>
      <c r="AM63" s="171"/>
      <c r="AN63" s="171"/>
      <c r="AO63" s="171"/>
      <c r="AP63" s="171"/>
      <c r="AQ63" s="172"/>
      <c r="AR63" s="173"/>
      <c r="AS63" s="173"/>
      <c r="AT63" s="173"/>
      <c r="AU63" s="173"/>
      <c r="AV63" s="173"/>
      <c r="AW63" s="154"/>
      <c r="AX63" s="168">
        <f>AX64</f>
        <v>55200</v>
      </c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70"/>
      <c r="BN63" s="18"/>
      <c r="BO63" s="18"/>
      <c r="BP63" s="168">
        <f>BP64</f>
        <v>37950</v>
      </c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70"/>
      <c r="CF63" s="18"/>
      <c r="CG63" s="18"/>
      <c r="CH63" s="18"/>
      <c r="CI63" s="18"/>
      <c r="CJ63" s="168">
        <f t="shared" si="2"/>
        <v>17250</v>
      </c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56"/>
    </row>
    <row r="64" spans="1:104" ht="60.75" customHeight="1">
      <c r="A64" s="157" t="s">
        <v>76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"/>
      <c r="AC64" s="15"/>
      <c r="AD64" s="15" t="s">
        <v>27</v>
      </c>
      <c r="AE64" s="159" t="s">
        <v>27</v>
      </c>
      <c r="AF64" s="160"/>
      <c r="AG64" s="161"/>
      <c r="AH64" s="167" t="s">
        <v>77</v>
      </c>
      <c r="AI64" s="167"/>
      <c r="AJ64" s="167"/>
      <c r="AK64" s="167"/>
      <c r="AL64" s="167"/>
      <c r="AM64" s="167"/>
      <c r="AN64" s="167"/>
      <c r="AO64" s="167"/>
      <c r="AP64" s="167"/>
      <c r="AQ64" s="159"/>
      <c r="AR64" s="160"/>
      <c r="AS64" s="160"/>
      <c r="AT64" s="160"/>
      <c r="AU64" s="160"/>
      <c r="AV64" s="160"/>
      <c r="AW64" s="161"/>
      <c r="AX64" s="162">
        <f>AX65</f>
        <v>55200</v>
      </c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4"/>
      <c r="BN64" s="16"/>
      <c r="BO64" s="16"/>
      <c r="BP64" s="162">
        <f>BP65</f>
        <v>37950</v>
      </c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4"/>
      <c r="CF64" s="16"/>
      <c r="CG64" s="16"/>
      <c r="CH64" s="16"/>
      <c r="CI64" s="16"/>
      <c r="CJ64" s="162">
        <f t="shared" si="2"/>
        <v>17250</v>
      </c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55"/>
    </row>
    <row r="65" spans="1:104" ht="91.5" customHeight="1">
      <c r="A65" s="157" t="s">
        <v>78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"/>
      <c r="AC65" s="15"/>
      <c r="AD65" s="15" t="s">
        <v>27</v>
      </c>
      <c r="AE65" s="159" t="s">
        <v>27</v>
      </c>
      <c r="AF65" s="160"/>
      <c r="AG65" s="161"/>
      <c r="AH65" s="167" t="s">
        <v>79</v>
      </c>
      <c r="AI65" s="167"/>
      <c r="AJ65" s="167"/>
      <c r="AK65" s="167"/>
      <c r="AL65" s="167"/>
      <c r="AM65" s="167"/>
      <c r="AN65" s="167"/>
      <c r="AO65" s="167"/>
      <c r="AP65" s="167"/>
      <c r="AQ65" s="159"/>
      <c r="AR65" s="160"/>
      <c r="AS65" s="160"/>
      <c r="AT65" s="160"/>
      <c r="AU65" s="160"/>
      <c r="AV65" s="160"/>
      <c r="AW65" s="161"/>
      <c r="AX65" s="162">
        <f>AX66</f>
        <v>55200</v>
      </c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4"/>
      <c r="BN65" s="16"/>
      <c r="BO65" s="16"/>
      <c r="BP65" s="162">
        <f>BP66</f>
        <v>37950</v>
      </c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4"/>
      <c r="CF65" s="16"/>
      <c r="CG65" s="16"/>
      <c r="CH65" s="16"/>
      <c r="CI65" s="16"/>
      <c r="CJ65" s="162">
        <f>CJ66</f>
        <v>17250</v>
      </c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55"/>
    </row>
    <row r="66" spans="1:104" ht="94.5" customHeight="1">
      <c r="A66" s="157" t="s">
        <v>78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"/>
      <c r="AC66" s="15"/>
      <c r="AD66" s="15" t="s">
        <v>27</v>
      </c>
      <c r="AE66" s="159" t="s">
        <v>27</v>
      </c>
      <c r="AF66" s="160"/>
      <c r="AG66" s="161"/>
      <c r="AH66" s="167" t="s">
        <v>80</v>
      </c>
      <c r="AI66" s="167"/>
      <c r="AJ66" s="167"/>
      <c r="AK66" s="167"/>
      <c r="AL66" s="167"/>
      <c r="AM66" s="167"/>
      <c r="AN66" s="167"/>
      <c r="AO66" s="167"/>
      <c r="AP66" s="167"/>
      <c r="AQ66" s="159"/>
      <c r="AR66" s="160"/>
      <c r="AS66" s="160"/>
      <c r="AT66" s="160"/>
      <c r="AU66" s="160"/>
      <c r="AV66" s="160"/>
      <c r="AW66" s="161"/>
      <c r="AX66" s="162">
        <v>55200</v>
      </c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4"/>
      <c r="BN66" s="16"/>
      <c r="BO66" s="16"/>
      <c r="BP66" s="162">
        <v>37950</v>
      </c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4"/>
      <c r="CF66" s="16"/>
      <c r="CG66" s="16"/>
      <c r="CH66" s="16"/>
      <c r="CI66" s="16"/>
      <c r="CJ66" s="162">
        <f>AX66-BP66</f>
        <v>17250</v>
      </c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55"/>
    </row>
    <row r="67" spans="1:104" ht="50.25" customHeight="1">
      <c r="A67" s="165" t="s">
        <v>81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5"/>
      <c r="AC67" s="15"/>
      <c r="AD67" s="15" t="s">
        <v>27</v>
      </c>
      <c r="AE67" s="159" t="s">
        <v>27</v>
      </c>
      <c r="AF67" s="160"/>
      <c r="AG67" s="161"/>
      <c r="AH67" s="171" t="s">
        <v>82</v>
      </c>
      <c r="AI67" s="171"/>
      <c r="AJ67" s="171"/>
      <c r="AK67" s="171"/>
      <c r="AL67" s="171"/>
      <c r="AM67" s="171"/>
      <c r="AN67" s="171"/>
      <c r="AO67" s="171"/>
      <c r="AP67" s="171"/>
      <c r="AQ67" s="172"/>
      <c r="AR67" s="173"/>
      <c r="AS67" s="173"/>
      <c r="AT67" s="173"/>
      <c r="AU67" s="173"/>
      <c r="AV67" s="173"/>
      <c r="AW67" s="154"/>
      <c r="AX67" s="168">
        <f>AX68</f>
        <v>1789800</v>
      </c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70"/>
      <c r="BN67" s="18"/>
      <c r="BO67" s="18"/>
      <c r="BP67" s="168">
        <f>BP68</f>
        <v>460956.95999999996</v>
      </c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70"/>
      <c r="CF67" s="18"/>
      <c r="CG67" s="18"/>
      <c r="CH67" s="18"/>
      <c r="CI67" s="18"/>
      <c r="CJ67" s="168">
        <f>CJ68</f>
        <v>1328843.04</v>
      </c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56"/>
    </row>
    <row r="68" spans="1:104" ht="108" customHeight="1">
      <c r="A68" s="157" t="s">
        <v>83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"/>
      <c r="AC68" s="15"/>
      <c r="AD68" s="15" t="s">
        <v>27</v>
      </c>
      <c r="AE68" s="159" t="s">
        <v>27</v>
      </c>
      <c r="AF68" s="160"/>
      <c r="AG68" s="161"/>
      <c r="AH68" s="167" t="s">
        <v>84</v>
      </c>
      <c r="AI68" s="167"/>
      <c r="AJ68" s="167"/>
      <c r="AK68" s="167"/>
      <c r="AL68" s="167"/>
      <c r="AM68" s="167"/>
      <c r="AN68" s="167"/>
      <c r="AO68" s="167"/>
      <c r="AP68" s="167"/>
      <c r="AQ68" s="159"/>
      <c r="AR68" s="160"/>
      <c r="AS68" s="160"/>
      <c r="AT68" s="160"/>
      <c r="AU68" s="160"/>
      <c r="AV68" s="160"/>
      <c r="AW68" s="161"/>
      <c r="AX68" s="162">
        <f>AX69+AX71+AX73</f>
        <v>1789800</v>
      </c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4"/>
      <c r="BN68" s="16"/>
      <c r="BO68" s="16"/>
      <c r="BP68" s="162">
        <f>BP69+BP71+BP73</f>
        <v>460956.95999999996</v>
      </c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4"/>
      <c r="CF68" s="16"/>
      <c r="CG68" s="16"/>
      <c r="CH68" s="16"/>
      <c r="CI68" s="16"/>
      <c r="CJ68" s="162">
        <f>AX68-BP68</f>
        <v>1328843.04</v>
      </c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55"/>
    </row>
    <row r="69" spans="1:104" ht="84.75" customHeight="1">
      <c r="A69" s="157" t="s">
        <v>85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"/>
      <c r="AC69" s="15"/>
      <c r="AD69" s="15" t="s">
        <v>27</v>
      </c>
      <c r="AE69" s="159" t="s">
        <v>27</v>
      </c>
      <c r="AF69" s="160"/>
      <c r="AG69" s="161"/>
      <c r="AH69" s="167" t="s">
        <v>86</v>
      </c>
      <c r="AI69" s="167"/>
      <c r="AJ69" s="167"/>
      <c r="AK69" s="167"/>
      <c r="AL69" s="167"/>
      <c r="AM69" s="167"/>
      <c r="AN69" s="167"/>
      <c r="AO69" s="167"/>
      <c r="AP69" s="167"/>
      <c r="AQ69" s="159"/>
      <c r="AR69" s="160"/>
      <c r="AS69" s="160"/>
      <c r="AT69" s="160"/>
      <c r="AU69" s="160"/>
      <c r="AV69" s="160"/>
      <c r="AW69" s="161"/>
      <c r="AX69" s="162">
        <f>AX70</f>
        <v>765500</v>
      </c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4"/>
      <c r="BN69" s="16"/>
      <c r="BO69" s="16"/>
      <c r="BP69" s="162">
        <f>BP70</f>
        <v>130170.1</v>
      </c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4"/>
      <c r="CF69" s="16"/>
      <c r="CG69" s="16"/>
      <c r="CH69" s="16"/>
      <c r="CI69" s="16"/>
      <c r="CJ69" s="162">
        <f>CJ70</f>
        <v>635329.9</v>
      </c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55"/>
    </row>
    <row r="70" spans="1:104" ht="96.75" customHeight="1">
      <c r="A70" s="157" t="s">
        <v>87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"/>
      <c r="AC70" s="15"/>
      <c r="AD70" s="15" t="s">
        <v>27</v>
      </c>
      <c r="AE70" s="159" t="s">
        <v>27</v>
      </c>
      <c r="AF70" s="160"/>
      <c r="AG70" s="161"/>
      <c r="AH70" s="167" t="s">
        <v>88</v>
      </c>
      <c r="AI70" s="167"/>
      <c r="AJ70" s="167"/>
      <c r="AK70" s="167"/>
      <c r="AL70" s="167"/>
      <c r="AM70" s="167"/>
      <c r="AN70" s="167"/>
      <c r="AO70" s="167"/>
      <c r="AP70" s="167"/>
      <c r="AQ70" s="159"/>
      <c r="AR70" s="160"/>
      <c r="AS70" s="160"/>
      <c r="AT70" s="160"/>
      <c r="AU70" s="160"/>
      <c r="AV70" s="160"/>
      <c r="AW70" s="161"/>
      <c r="AX70" s="162">
        <v>765500</v>
      </c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4"/>
      <c r="BN70" s="16"/>
      <c r="BO70" s="16"/>
      <c r="BP70" s="162">
        <v>130170.1</v>
      </c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4"/>
      <c r="CF70" s="16"/>
      <c r="CG70" s="16"/>
      <c r="CH70" s="16"/>
      <c r="CI70" s="16"/>
      <c r="CJ70" s="162">
        <f>AX70-BP70</f>
        <v>635329.9</v>
      </c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55"/>
    </row>
    <row r="71" spans="1:104" ht="106.5" customHeight="1">
      <c r="A71" s="157" t="s">
        <v>341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"/>
      <c r="AC71" s="15"/>
      <c r="AD71" s="15" t="s">
        <v>27</v>
      </c>
      <c r="AE71" s="57"/>
      <c r="AF71" s="58"/>
      <c r="AG71" s="59"/>
      <c r="AH71" s="167" t="s">
        <v>208</v>
      </c>
      <c r="AI71" s="167"/>
      <c r="AJ71" s="167"/>
      <c r="AK71" s="167"/>
      <c r="AL71" s="167"/>
      <c r="AM71" s="167"/>
      <c r="AN71" s="167"/>
      <c r="AO71" s="167"/>
      <c r="AP71" s="167"/>
      <c r="AQ71" s="159"/>
      <c r="AR71" s="160"/>
      <c r="AS71" s="160"/>
      <c r="AT71" s="160"/>
      <c r="AU71" s="160"/>
      <c r="AV71" s="160"/>
      <c r="AW71" s="161"/>
      <c r="AX71" s="162">
        <f>AX72</f>
        <v>808000</v>
      </c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56"/>
      <c r="BL71" s="56"/>
      <c r="BM71" s="60"/>
      <c r="BN71" s="16"/>
      <c r="BO71" s="16"/>
      <c r="BP71" s="162">
        <f>BP72</f>
        <v>201987.5</v>
      </c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56"/>
      <c r="CC71" s="56"/>
      <c r="CD71" s="56"/>
      <c r="CE71" s="60"/>
      <c r="CF71" s="16"/>
      <c r="CG71" s="16"/>
      <c r="CH71" s="16"/>
      <c r="CI71" s="16"/>
      <c r="CJ71" s="162">
        <f>CJ72</f>
        <v>606012.5</v>
      </c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55"/>
    </row>
    <row r="72" spans="1:104" ht="95.25" customHeight="1">
      <c r="A72" s="157" t="s">
        <v>342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"/>
      <c r="AC72" s="15"/>
      <c r="AD72" s="15" t="s">
        <v>27</v>
      </c>
      <c r="AE72" s="57"/>
      <c r="AF72" s="58"/>
      <c r="AG72" s="59"/>
      <c r="AH72" s="167" t="s">
        <v>209</v>
      </c>
      <c r="AI72" s="167"/>
      <c r="AJ72" s="167"/>
      <c r="AK72" s="167"/>
      <c r="AL72" s="167"/>
      <c r="AM72" s="167"/>
      <c r="AN72" s="167"/>
      <c r="AO72" s="167"/>
      <c r="AP72" s="167"/>
      <c r="AQ72" s="159"/>
      <c r="AR72" s="160"/>
      <c r="AS72" s="160"/>
      <c r="AT72" s="160"/>
      <c r="AU72" s="160"/>
      <c r="AV72" s="160"/>
      <c r="AW72" s="161"/>
      <c r="AX72" s="162">
        <v>808000</v>
      </c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56"/>
      <c r="BL72" s="56"/>
      <c r="BM72" s="60"/>
      <c r="BN72" s="16"/>
      <c r="BO72" s="16"/>
      <c r="BP72" s="162">
        <v>201987.5</v>
      </c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56"/>
      <c r="CC72" s="56"/>
      <c r="CD72" s="56"/>
      <c r="CE72" s="60"/>
      <c r="CF72" s="16"/>
      <c r="CG72" s="16"/>
      <c r="CH72" s="16"/>
      <c r="CI72" s="16"/>
      <c r="CJ72" s="162">
        <f aca="true" t="shared" si="3" ref="CJ72:CJ79">AX72-BP72</f>
        <v>606012.5</v>
      </c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55"/>
    </row>
    <row r="73" spans="1:104" ht="99.75" customHeight="1">
      <c r="A73" s="157" t="s">
        <v>482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"/>
      <c r="AC73" s="15"/>
      <c r="AD73" s="15" t="s">
        <v>27</v>
      </c>
      <c r="AE73" s="57"/>
      <c r="AF73" s="58"/>
      <c r="AG73" s="59"/>
      <c r="AH73" s="167" t="s">
        <v>378</v>
      </c>
      <c r="AI73" s="167"/>
      <c r="AJ73" s="167"/>
      <c r="AK73" s="167"/>
      <c r="AL73" s="167"/>
      <c r="AM73" s="167"/>
      <c r="AN73" s="167"/>
      <c r="AO73" s="167"/>
      <c r="AP73" s="167"/>
      <c r="AQ73" s="159"/>
      <c r="AR73" s="160"/>
      <c r="AS73" s="160"/>
      <c r="AT73" s="160"/>
      <c r="AU73" s="160"/>
      <c r="AV73" s="160"/>
      <c r="AW73" s="161"/>
      <c r="AX73" s="162">
        <f>AX74</f>
        <v>216300</v>
      </c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56"/>
      <c r="BL73" s="56"/>
      <c r="BM73" s="60"/>
      <c r="BN73" s="16"/>
      <c r="BO73" s="16"/>
      <c r="BP73" s="162">
        <f>BP74</f>
        <v>128799.36</v>
      </c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56"/>
      <c r="CC73" s="56"/>
      <c r="CD73" s="56"/>
      <c r="CE73" s="60"/>
      <c r="CF73" s="16"/>
      <c r="CG73" s="16"/>
      <c r="CH73" s="16"/>
      <c r="CI73" s="16"/>
      <c r="CJ73" s="162">
        <f t="shared" si="3"/>
        <v>87500.64</v>
      </c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55"/>
    </row>
    <row r="74" spans="1:104" ht="78" customHeight="1">
      <c r="A74" s="157" t="s">
        <v>483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"/>
      <c r="AC74" s="15"/>
      <c r="AD74" s="15" t="s">
        <v>27</v>
      </c>
      <c r="AE74" s="57"/>
      <c r="AF74" s="58"/>
      <c r="AG74" s="59"/>
      <c r="AH74" s="167" t="s">
        <v>379</v>
      </c>
      <c r="AI74" s="167"/>
      <c r="AJ74" s="167"/>
      <c r="AK74" s="167"/>
      <c r="AL74" s="167"/>
      <c r="AM74" s="167"/>
      <c r="AN74" s="167"/>
      <c r="AO74" s="167"/>
      <c r="AP74" s="167"/>
      <c r="AQ74" s="159"/>
      <c r="AR74" s="160"/>
      <c r="AS74" s="160"/>
      <c r="AT74" s="160"/>
      <c r="AU74" s="160"/>
      <c r="AV74" s="160"/>
      <c r="AW74" s="161"/>
      <c r="AX74" s="162">
        <v>216300</v>
      </c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56"/>
      <c r="BL74" s="56"/>
      <c r="BM74" s="60"/>
      <c r="BN74" s="16"/>
      <c r="BO74" s="16"/>
      <c r="BP74" s="162">
        <v>128799.36</v>
      </c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56"/>
      <c r="CC74" s="56"/>
      <c r="CD74" s="56"/>
      <c r="CE74" s="60"/>
      <c r="CF74" s="16"/>
      <c r="CG74" s="16"/>
      <c r="CH74" s="16"/>
      <c r="CI74" s="16"/>
      <c r="CJ74" s="162">
        <f t="shared" si="3"/>
        <v>87500.64</v>
      </c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55"/>
    </row>
    <row r="75" spans="1:104" ht="35.25" customHeight="1">
      <c r="A75" s="165" t="s">
        <v>380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5"/>
      <c r="AC75" s="15"/>
      <c r="AD75" s="15" t="s">
        <v>27</v>
      </c>
      <c r="AE75" s="57"/>
      <c r="AF75" s="58"/>
      <c r="AG75" s="59"/>
      <c r="AH75" s="167" t="s">
        <v>383</v>
      </c>
      <c r="AI75" s="167"/>
      <c r="AJ75" s="167"/>
      <c r="AK75" s="167"/>
      <c r="AL75" s="167"/>
      <c r="AM75" s="167"/>
      <c r="AN75" s="167"/>
      <c r="AO75" s="167"/>
      <c r="AP75" s="167"/>
      <c r="AQ75" s="159"/>
      <c r="AR75" s="160"/>
      <c r="AS75" s="160"/>
      <c r="AT75" s="160"/>
      <c r="AU75" s="160"/>
      <c r="AV75" s="160"/>
      <c r="AW75" s="161"/>
      <c r="AX75" s="162">
        <f>AX76</f>
        <v>11000</v>
      </c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56"/>
      <c r="BL75" s="56"/>
      <c r="BM75" s="60"/>
      <c r="BN75" s="16"/>
      <c r="BO75" s="16"/>
      <c r="BP75" s="162">
        <f>BP76</f>
        <v>9703.81</v>
      </c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56"/>
      <c r="CC75" s="56"/>
      <c r="CD75" s="56"/>
      <c r="CE75" s="60"/>
      <c r="CF75" s="16"/>
      <c r="CG75" s="16"/>
      <c r="CH75" s="16"/>
      <c r="CI75" s="16"/>
      <c r="CJ75" s="162">
        <f t="shared" si="3"/>
        <v>1296.1900000000005</v>
      </c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55"/>
    </row>
    <row r="76" spans="1:104" ht="39.75" customHeight="1">
      <c r="A76" s="157" t="s">
        <v>381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"/>
      <c r="AC76" s="15"/>
      <c r="AD76" s="15" t="s">
        <v>27</v>
      </c>
      <c r="AE76" s="57"/>
      <c r="AF76" s="58"/>
      <c r="AG76" s="59"/>
      <c r="AH76" s="167" t="s">
        <v>384</v>
      </c>
      <c r="AI76" s="167"/>
      <c r="AJ76" s="167"/>
      <c r="AK76" s="167"/>
      <c r="AL76" s="167"/>
      <c r="AM76" s="167"/>
      <c r="AN76" s="167"/>
      <c r="AO76" s="167"/>
      <c r="AP76" s="167"/>
      <c r="AQ76" s="159"/>
      <c r="AR76" s="160"/>
      <c r="AS76" s="160"/>
      <c r="AT76" s="160"/>
      <c r="AU76" s="160"/>
      <c r="AV76" s="160"/>
      <c r="AW76" s="161"/>
      <c r="AX76" s="162">
        <f>AX77</f>
        <v>11000</v>
      </c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56"/>
      <c r="BL76" s="56"/>
      <c r="BM76" s="60"/>
      <c r="BN76" s="16"/>
      <c r="BO76" s="16"/>
      <c r="BP76" s="162">
        <f>BP77</f>
        <v>9703.81</v>
      </c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56"/>
      <c r="CC76" s="56"/>
      <c r="CD76" s="56"/>
      <c r="CE76" s="60"/>
      <c r="CF76" s="16"/>
      <c r="CG76" s="16"/>
      <c r="CH76" s="16"/>
      <c r="CI76" s="16"/>
      <c r="CJ76" s="162">
        <f t="shared" si="3"/>
        <v>1296.1900000000005</v>
      </c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55"/>
    </row>
    <row r="77" spans="1:104" ht="48" customHeight="1">
      <c r="A77" s="157" t="s">
        <v>382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"/>
      <c r="AC77" s="15"/>
      <c r="AD77" s="15" t="s">
        <v>27</v>
      </c>
      <c r="AE77" s="57"/>
      <c r="AF77" s="58"/>
      <c r="AG77" s="59"/>
      <c r="AH77" s="167" t="s">
        <v>385</v>
      </c>
      <c r="AI77" s="167"/>
      <c r="AJ77" s="167"/>
      <c r="AK77" s="167"/>
      <c r="AL77" s="167"/>
      <c r="AM77" s="167"/>
      <c r="AN77" s="167"/>
      <c r="AO77" s="167"/>
      <c r="AP77" s="167"/>
      <c r="AQ77" s="159"/>
      <c r="AR77" s="160"/>
      <c r="AS77" s="160"/>
      <c r="AT77" s="160"/>
      <c r="AU77" s="160"/>
      <c r="AV77" s="160"/>
      <c r="AW77" s="161"/>
      <c r="AX77" s="162">
        <v>11000</v>
      </c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56"/>
      <c r="BL77" s="56"/>
      <c r="BM77" s="60"/>
      <c r="BN77" s="16"/>
      <c r="BO77" s="16"/>
      <c r="BP77" s="162">
        <v>9703.81</v>
      </c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56"/>
      <c r="CC77" s="56"/>
      <c r="CD77" s="56"/>
      <c r="CE77" s="60"/>
      <c r="CF77" s="16"/>
      <c r="CG77" s="16"/>
      <c r="CH77" s="16"/>
      <c r="CI77" s="16"/>
      <c r="CJ77" s="162">
        <f t="shared" si="3"/>
        <v>1296.1900000000005</v>
      </c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55"/>
    </row>
    <row r="78" spans="1:104" ht="39" customHeight="1">
      <c r="A78" s="165" t="s">
        <v>220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7"/>
      <c r="AC78" s="17"/>
      <c r="AD78" s="17" t="s">
        <v>27</v>
      </c>
      <c r="AE78" s="172" t="s">
        <v>27</v>
      </c>
      <c r="AF78" s="173"/>
      <c r="AG78" s="154"/>
      <c r="AH78" s="171" t="s">
        <v>221</v>
      </c>
      <c r="AI78" s="171"/>
      <c r="AJ78" s="171"/>
      <c r="AK78" s="171"/>
      <c r="AL78" s="171"/>
      <c r="AM78" s="171"/>
      <c r="AN78" s="171"/>
      <c r="AO78" s="171"/>
      <c r="AP78" s="171"/>
      <c r="AQ78" s="172"/>
      <c r="AR78" s="173"/>
      <c r="AS78" s="173"/>
      <c r="AT78" s="173"/>
      <c r="AU78" s="173"/>
      <c r="AV78" s="173"/>
      <c r="AW78" s="154"/>
      <c r="AX78" s="168">
        <f>AX79</f>
        <v>596700</v>
      </c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70"/>
      <c r="BN78" s="18"/>
      <c r="BO78" s="18"/>
      <c r="BP78" s="168">
        <f>BP79</f>
        <v>596765.82</v>
      </c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70"/>
      <c r="CF78" s="18"/>
      <c r="CG78" s="18"/>
      <c r="CH78" s="18"/>
      <c r="CI78" s="18"/>
      <c r="CJ78" s="168">
        <f t="shared" si="3"/>
        <v>-65.81999999994878</v>
      </c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56"/>
    </row>
    <row r="79" spans="1:104" ht="69" customHeight="1">
      <c r="A79" s="157" t="s">
        <v>481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"/>
      <c r="AC79" s="15"/>
      <c r="AD79" s="15" t="s">
        <v>27</v>
      </c>
      <c r="AE79" s="159" t="s">
        <v>27</v>
      </c>
      <c r="AF79" s="160"/>
      <c r="AG79" s="161"/>
      <c r="AH79" s="167" t="s">
        <v>222</v>
      </c>
      <c r="AI79" s="167"/>
      <c r="AJ79" s="167"/>
      <c r="AK79" s="167"/>
      <c r="AL79" s="167"/>
      <c r="AM79" s="167"/>
      <c r="AN79" s="167"/>
      <c r="AO79" s="167"/>
      <c r="AP79" s="167"/>
      <c r="AQ79" s="159"/>
      <c r="AR79" s="160"/>
      <c r="AS79" s="160"/>
      <c r="AT79" s="160"/>
      <c r="AU79" s="160"/>
      <c r="AV79" s="160"/>
      <c r="AW79" s="161"/>
      <c r="AX79" s="162">
        <f>AX80</f>
        <v>596700</v>
      </c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4"/>
      <c r="BN79" s="16"/>
      <c r="BO79" s="16"/>
      <c r="BP79" s="162">
        <f>BP80</f>
        <v>596765.82</v>
      </c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4"/>
      <c r="CF79" s="16"/>
      <c r="CG79" s="16"/>
      <c r="CH79" s="16"/>
      <c r="CI79" s="16"/>
      <c r="CJ79" s="162">
        <f t="shared" si="3"/>
        <v>-65.81999999994878</v>
      </c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55"/>
    </row>
    <row r="80" spans="1:104" ht="48" customHeight="1">
      <c r="A80" s="157" t="s">
        <v>223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"/>
      <c r="AC80" s="15"/>
      <c r="AD80" s="15" t="s">
        <v>27</v>
      </c>
      <c r="AE80" s="159" t="s">
        <v>27</v>
      </c>
      <c r="AF80" s="160"/>
      <c r="AG80" s="161"/>
      <c r="AH80" s="167" t="s">
        <v>224</v>
      </c>
      <c r="AI80" s="167"/>
      <c r="AJ80" s="167"/>
      <c r="AK80" s="167"/>
      <c r="AL80" s="167"/>
      <c r="AM80" s="167"/>
      <c r="AN80" s="167"/>
      <c r="AO80" s="167"/>
      <c r="AP80" s="167"/>
      <c r="AQ80" s="159"/>
      <c r="AR80" s="160"/>
      <c r="AS80" s="160"/>
      <c r="AT80" s="160"/>
      <c r="AU80" s="160"/>
      <c r="AV80" s="160"/>
      <c r="AW80" s="161"/>
      <c r="AX80" s="162">
        <f>AX81</f>
        <v>596700</v>
      </c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4"/>
      <c r="BN80" s="16"/>
      <c r="BO80" s="16"/>
      <c r="BP80" s="162">
        <f>BP81</f>
        <v>596765.82</v>
      </c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4"/>
      <c r="CF80" s="16"/>
      <c r="CG80" s="16"/>
      <c r="CH80" s="16"/>
      <c r="CI80" s="16"/>
      <c r="CJ80" s="162">
        <f>CJ81</f>
        <v>-65.81999999994878</v>
      </c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63"/>
      <c r="CY80" s="163"/>
      <c r="CZ80" s="155"/>
    </row>
    <row r="81" spans="1:104" ht="58.5" customHeight="1">
      <c r="A81" s="157" t="s">
        <v>225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"/>
      <c r="AC81" s="15"/>
      <c r="AD81" s="15" t="s">
        <v>27</v>
      </c>
      <c r="AE81" s="159" t="s">
        <v>27</v>
      </c>
      <c r="AF81" s="160"/>
      <c r="AG81" s="161"/>
      <c r="AH81" s="167" t="s">
        <v>226</v>
      </c>
      <c r="AI81" s="167"/>
      <c r="AJ81" s="167"/>
      <c r="AK81" s="167"/>
      <c r="AL81" s="167"/>
      <c r="AM81" s="167"/>
      <c r="AN81" s="167"/>
      <c r="AO81" s="167"/>
      <c r="AP81" s="167"/>
      <c r="AQ81" s="159"/>
      <c r="AR81" s="160"/>
      <c r="AS81" s="160"/>
      <c r="AT81" s="160"/>
      <c r="AU81" s="160"/>
      <c r="AV81" s="160"/>
      <c r="AW81" s="161"/>
      <c r="AX81" s="162">
        <v>596700</v>
      </c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4"/>
      <c r="BN81" s="16"/>
      <c r="BO81" s="16"/>
      <c r="BP81" s="162">
        <v>596765.82</v>
      </c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4"/>
      <c r="CF81" s="16"/>
      <c r="CG81" s="16"/>
      <c r="CH81" s="16"/>
      <c r="CI81" s="16"/>
      <c r="CJ81" s="162">
        <f>AX81-BP81</f>
        <v>-65.81999999994878</v>
      </c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55"/>
    </row>
    <row r="82" spans="1:104" ht="19.5" customHeight="1">
      <c r="A82" s="165" t="s">
        <v>89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5"/>
      <c r="AC82" s="15"/>
      <c r="AD82" s="15" t="s">
        <v>27</v>
      </c>
      <c r="AE82" s="172" t="s">
        <v>27</v>
      </c>
      <c r="AF82" s="173"/>
      <c r="AG82" s="154"/>
      <c r="AH82" s="171" t="s">
        <v>90</v>
      </c>
      <c r="AI82" s="171"/>
      <c r="AJ82" s="171"/>
      <c r="AK82" s="171"/>
      <c r="AL82" s="171"/>
      <c r="AM82" s="171"/>
      <c r="AN82" s="171"/>
      <c r="AO82" s="171"/>
      <c r="AP82" s="171"/>
      <c r="AQ82" s="172"/>
      <c r="AR82" s="173"/>
      <c r="AS82" s="173"/>
      <c r="AT82" s="173"/>
      <c r="AU82" s="173"/>
      <c r="AV82" s="173"/>
      <c r="AW82" s="154"/>
      <c r="AX82" s="168">
        <f>AX83</f>
        <v>7865200</v>
      </c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70"/>
      <c r="BN82" s="18"/>
      <c r="BO82" s="18"/>
      <c r="BP82" s="168">
        <f>BP83</f>
        <v>1587800</v>
      </c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70"/>
      <c r="CF82" s="18"/>
      <c r="CG82" s="18"/>
      <c r="CH82" s="18"/>
      <c r="CI82" s="18"/>
      <c r="CJ82" s="168">
        <f>AX82-BP82</f>
        <v>6277400</v>
      </c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56"/>
    </row>
    <row r="83" spans="1:104" ht="39.75" customHeight="1">
      <c r="A83" s="157" t="s">
        <v>91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"/>
      <c r="AC83" s="15"/>
      <c r="AD83" s="15" t="s">
        <v>27</v>
      </c>
      <c r="AE83" s="159" t="s">
        <v>27</v>
      </c>
      <c r="AF83" s="160"/>
      <c r="AG83" s="161"/>
      <c r="AH83" s="167" t="s">
        <v>92</v>
      </c>
      <c r="AI83" s="167"/>
      <c r="AJ83" s="167"/>
      <c r="AK83" s="167"/>
      <c r="AL83" s="167"/>
      <c r="AM83" s="167"/>
      <c r="AN83" s="167"/>
      <c r="AO83" s="167"/>
      <c r="AP83" s="167"/>
      <c r="AQ83" s="159"/>
      <c r="AR83" s="160"/>
      <c r="AS83" s="160"/>
      <c r="AT83" s="160"/>
      <c r="AU83" s="160"/>
      <c r="AV83" s="160"/>
      <c r="AW83" s="161"/>
      <c r="AX83" s="162">
        <f>AX84+AX87+AX92</f>
        <v>7865200</v>
      </c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4"/>
      <c r="BN83" s="16"/>
      <c r="BO83" s="16"/>
      <c r="BP83" s="162">
        <f>BP84+BP87+BP92</f>
        <v>1587800</v>
      </c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4"/>
      <c r="CF83" s="16"/>
      <c r="CG83" s="16"/>
      <c r="CH83" s="16"/>
      <c r="CI83" s="16"/>
      <c r="CJ83" s="162">
        <f>AX83-BP83</f>
        <v>6277400</v>
      </c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55"/>
    </row>
    <row r="84" spans="1:104" ht="40.5" customHeight="1">
      <c r="A84" s="157" t="s">
        <v>93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"/>
      <c r="AC84" s="15"/>
      <c r="AD84" s="15" t="s">
        <v>27</v>
      </c>
      <c r="AE84" s="159" t="s">
        <v>27</v>
      </c>
      <c r="AF84" s="160"/>
      <c r="AG84" s="161"/>
      <c r="AH84" s="167" t="s">
        <v>94</v>
      </c>
      <c r="AI84" s="167"/>
      <c r="AJ84" s="167"/>
      <c r="AK84" s="167"/>
      <c r="AL84" s="167"/>
      <c r="AM84" s="167"/>
      <c r="AN84" s="167"/>
      <c r="AO84" s="167"/>
      <c r="AP84" s="167"/>
      <c r="AQ84" s="159"/>
      <c r="AR84" s="160"/>
      <c r="AS84" s="160"/>
      <c r="AT84" s="160"/>
      <c r="AU84" s="160"/>
      <c r="AV84" s="160"/>
      <c r="AW84" s="161"/>
      <c r="AX84" s="162">
        <f>AX85</f>
        <v>3483300</v>
      </c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4"/>
      <c r="BN84" s="16"/>
      <c r="BO84" s="16"/>
      <c r="BP84" s="162">
        <f>BP85</f>
        <v>1451500</v>
      </c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4"/>
      <c r="CF84" s="16"/>
      <c r="CG84" s="16"/>
      <c r="CH84" s="16"/>
      <c r="CI84" s="16"/>
      <c r="CJ84" s="162">
        <f>AX84-BP84</f>
        <v>2031800</v>
      </c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55"/>
    </row>
    <row r="85" spans="1:104" ht="26.25" customHeight="1">
      <c r="A85" s="157" t="s">
        <v>95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"/>
      <c r="AC85" s="15"/>
      <c r="AD85" s="15" t="s">
        <v>27</v>
      </c>
      <c r="AE85" s="159" t="s">
        <v>27</v>
      </c>
      <c r="AF85" s="160"/>
      <c r="AG85" s="161"/>
      <c r="AH85" s="167" t="s">
        <v>96</v>
      </c>
      <c r="AI85" s="167"/>
      <c r="AJ85" s="167"/>
      <c r="AK85" s="167"/>
      <c r="AL85" s="167"/>
      <c r="AM85" s="167"/>
      <c r="AN85" s="167"/>
      <c r="AO85" s="167"/>
      <c r="AP85" s="167"/>
      <c r="AQ85" s="159"/>
      <c r="AR85" s="160"/>
      <c r="AS85" s="160"/>
      <c r="AT85" s="160"/>
      <c r="AU85" s="160"/>
      <c r="AV85" s="160"/>
      <c r="AW85" s="161"/>
      <c r="AX85" s="162">
        <f>AX86</f>
        <v>3483300</v>
      </c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4"/>
      <c r="BN85" s="16"/>
      <c r="BO85" s="16"/>
      <c r="BP85" s="162">
        <f>BP86</f>
        <v>1451500</v>
      </c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4"/>
      <c r="CF85" s="16"/>
      <c r="CG85" s="16"/>
      <c r="CH85" s="16"/>
      <c r="CI85" s="16"/>
      <c r="CJ85" s="162">
        <f>CJ86</f>
        <v>2031800</v>
      </c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55"/>
    </row>
    <row r="86" spans="1:104" ht="44.25" customHeight="1">
      <c r="A86" s="157" t="s">
        <v>97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"/>
      <c r="AC86" s="15"/>
      <c r="AD86" s="15" t="s">
        <v>27</v>
      </c>
      <c r="AE86" s="159" t="s">
        <v>27</v>
      </c>
      <c r="AF86" s="160"/>
      <c r="AG86" s="161"/>
      <c r="AH86" s="167" t="s">
        <v>98</v>
      </c>
      <c r="AI86" s="167"/>
      <c r="AJ86" s="167"/>
      <c r="AK86" s="167"/>
      <c r="AL86" s="167"/>
      <c r="AM86" s="167"/>
      <c r="AN86" s="167"/>
      <c r="AO86" s="167"/>
      <c r="AP86" s="167"/>
      <c r="AQ86" s="159"/>
      <c r="AR86" s="160"/>
      <c r="AS86" s="160"/>
      <c r="AT86" s="160"/>
      <c r="AU86" s="160"/>
      <c r="AV86" s="160"/>
      <c r="AW86" s="161"/>
      <c r="AX86" s="162">
        <v>3483300</v>
      </c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4"/>
      <c r="BN86" s="16"/>
      <c r="BO86" s="16"/>
      <c r="BP86" s="162">
        <v>1451500</v>
      </c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4"/>
      <c r="CF86" s="16"/>
      <c r="CG86" s="16"/>
      <c r="CH86" s="16"/>
      <c r="CI86" s="16"/>
      <c r="CJ86" s="162">
        <f>AX86-BP86</f>
        <v>2031800</v>
      </c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163"/>
      <c r="CZ86" s="155"/>
    </row>
    <row r="87" spans="1:104" ht="39.75" customHeight="1">
      <c r="A87" s="157" t="s">
        <v>99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"/>
      <c r="AC87" s="15"/>
      <c r="AD87" s="15" t="s">
        <v>27</v>
      </c>
      <c r="AE87" s="159" t="s">
        <v>27</v>
      </c>
      <c r="AF87" s="160"/>
      <c r="AG87" s="161"/>
      <c r="AH87" s="167" t="s">
        <v>100</v>
      </c>
      <c r="AI87" s="167"/>
      <c r="AJ87" s="167"/>
      <c r="AK87" s="167"/>
      <c r="AL87" s="167"/>
      <c r="AM87" s="167"/>
      <c r="AN87" s="167"/>
      <c r="AO87" s="167"/>
      <c r="AP87" s="167"/>
      <c r="AQ87" s="159"/>
      <c r="AR87" s="160"/>
      <c r="AS87" s="160"/>
      <c r="AT87" s="160"/>
      <c r="AU87" s="160"/>
      <c r="AV87" s="160"/>
      <c r="AW87" s="161"/>
      <c r="AX87" s="162">
        <f>AX88+AX90</f>
        <v>136300</v>
      </c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4"/>
      <c r="BN87" s="16"/>
      <c r="BO87" s="16"/>
      <c r="BP87" s="162">
        <f>BP88+BP90</f>
        <v>136300</v>
      </c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4"/>
      <c r="CF87" s="16"/>
      <c r="CG87" s="16"/>
      <c r="CH87" s="16"/>
      <c r="CI87" s="16"/>
      <c r="CJ87" s="162">
        <f>AX87-BP87</f>
        <v>0</v>
      </c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55"/>
    </row>
    <row r="88" spans="1:104" ht="51" customHeight="1">
      <c r="A88" s="157" t="s">
        <v>101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"/>
      <c r="AC88" s="15"/>
      <c r="AD88" s="15" t="s">
        <v>27</v>
      </c>
      <c r="AE88" s="159" t="s">
        <v>27</v>
      </c>
      <c r="AF88" s="160"/>
      <c r="AG88" s="161"/>
      <c r="AH88" s="167" t="s">
        <v>102</v>
      </c>
      <c r="AI88" s="167"/>
      <c r="AJ88" s="167"/>
      <c r="AK88" s="167"/>
      <c r="AL88" s="167"/>
      <c r="AM88" s="167"/>
      <c r="AN88" s="167"/>
      <c r="AO88" s="167"/>
      <c r="AP88" s="167"/>
      <c r="AQ88" s="159"/>
      <c r="AR88" s="160"/>
      <c r="AS88" s="160"/>
      <c r="AT88" s="160"/>
      <c r="AU88" s="160"/>
      <c r="AV88" s="160"/>
      <c r="AW88" s="161"/>
      <c r="AX88" s="162">
        <f>AX89</f>
        <v>136100</v>
      </c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4"/>
      <c r="BN88" s="16"/>
      <c r="BO88" s="16"/>
      <c r="BP88" s="162">
        <f>BP89</f>
        <v>136100</v>
      </c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4"/>
      <c r="CF88" s="16"/>
      <c r="CG88" s="16"/>
      <c r="CH88" s="16"/>
      <c r="CI88" s="16"/>
      <c r="CJ88" s="162">
        <f>CJ89</f>
        <v>0</v>
      </c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163"/>
      <c r="CZ88" s="155"/>
    </row>
    <row r="89" spans="1:104" ht="51.75" customHeight="1">
      <c r="A89" s="157" t="s">
        <v>103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"/>
      <c r="AC89" s="15"/>
      <c r="AD89" s="15" t="s">
        <v>27</v>
      </c>
      <c r="AE89" s="159" t="s">
        <v>27</v>
      </c>
      <c r="AF89" s="160"/>
      <c r="AG89" s="161"/>
      <c r="AH89" s="167" t="s">
        <v>104</v>
      </c>
      <c r="AI89" s="167"/>
      <c r="AJ89" s="167"/>
      <c r="AK89" s="167"/>
      <c r="AL89" s="167"/>
      <c r="AM89" s="167"/>
      <c r="AN89" s="167"/>
      <c r="AO89" s="167"/>
      <c r="AP89" s="167"/>
      <c r="AQ89" s="159"/>
      <c r="AR89" s="160"/>
      <c r="AS89" s="160"/>
      <c r="AT89" s="160"/>
      <c r="AU89" s="160"/>
      <c r="AV89" s="160"/>
      <c r="AW89" s="161"/>
      <c r="AX89" s="162">
        <v>136100</v>
      </c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4"/>
      <c r="BN89" s="16"/>
      <c r="BO89" s="16"/>
      <c r="BP89" s="162">
        <v>136100</v>
      </c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4"/>
      <c r="CF89" s="16"/>
      <c r="CG89" s="16"/>
      <c r="CH89" s="16"/>
      <c r="CI89" s="16"/>
      <c r="CJ89" s="162">
        <f>AX89-BP89</f>
        <v>0</v>
      </c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55"/>
    </row>
    <row r="90" spans="1:104" ht="51.75" customHeight="1">
      <c r="A90" s="157" t="s">
        <v>237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"/>
      <c r="AC90" s="15"/>
      <c r="AD90" s="15" t="s">
        <v>27</v>
      </c>
      <c r="AE90" s="159" t="s">
        <v>27</v>
      </c>
      <c r="AF90" s="160"/>
      <c r="AG90" s="161"/>
      <c r="AH90" s="167" t="s">
        <v>235</v>
      </c>
      <c r="AI90" s="167"/>
      <c r="AJ90" s="167"/>
      <c r="AK90" s="167"/>
      <c r="AL90" s="167"/>
      <c r="AM90" s="167"/>
      <c r="AN90" s="167"/>
      <c r="AO90" s="167"/>
      <c r="AP90" s="167"/>
      <c r="AQ90" s="159"/>
      <c r="AR90" s="160"/>
      <c r="AS90" s="160"/>
      <c r="AT90" s="160"/>
      <c r="AU90" s="160"/>
      <c r="AV90" s="160"/>
      <c r="AW90" s="161"/>
      <c r="AX90" s="162">
        <f>AX91</f>
        <v>200</v>
      </c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4"/>
      <c r="BN90" s="16"/>
      <c r="BO90" s="16"/>
      <c r="BP90" s="162">
        <f>BP91</f>
        <v>200</v>
      </c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4"/>
      <c r="CF90" s="16"/>
      <c r="CG90" s="16"/>
      <c r="CH90" s="16"/>
      <c r="CI90" s="16"/>
      <c r="CJ90" s="162">
        <f>CJ91</f>
        <v>0</v>
      </c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55"/>
    </row>
    <row r="91" spans="1:104" ht="45" customHeight="1">
      <c r="A91" s="157" t="s">
        <v>238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"/>
      <c r="AC91" s="15"/>
      <c r="AD91" s="15" t="s">
        <v>27</v>
      </c>
      <c r="AE91" s="159" t="s">
        <v>27</v>
      </c>
      <c r="AF91" s="160"/>
      <c r="AG91" s="161"/>
      <c r="AH91" s="167" t="s">
        <v>236</v>
      </c>
      <c r="AI91" s="167"/>
      <c r="AJ91" s="167"/>
      <c r="AK91" s="167"/>
      <c r="AL91" s="167"/>
      <c r="AM91" s="167"/>
      <c r="AN91" s="167"/>
      <c r="AO91" s="167"/>
      <c r="AP91" s="167"/>
      <c r="AQ91" s="159"/>
      <c r="AR91" s="160"/>
      <c r="AS91" s="160"/>
      <c r="AT91" s="160"/>
      <c r="AU91" s="160"/>
      <c r="AV91" s="160"/>
      <c r="AW91" s="161"/>
      <c r="AX91" s="162">
        <v>200</v>
      </c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4"/>
      <c r="BN91" s="16"/>
      <c r="BO91" s="16"/>
      <c r="BP91" s="162">
        <v>200</v>
      </c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4"/>
      <c r="CF91" s="16"/>
      <c r="CG91" s="16"/>
      <c r="CH91" s="16"/>
      <c r="CI91" s="16"/>
      <c r="CJ91" s="162">
        <f>AX91-BP91</f>
        <v>0</v>
      </c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55"/>
    </row>
    <row r="92" spans="1:104" ht="18" customHeight="1">
      <c r="A92" s="157" t="s">
        <v>105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"/>
      <c r="AC92" s="15"/>
      <c r="AD92" s="15" t="s">
        <v>27</v>
      </c>
      <c r="AE92" s="159" t="s">
        <v>27</v>
      </c>
      <c r="AF92" s="160"/>
      <c r="AG92" s="161"/>
      <c r="AH92" s="167" t="s">
        <v>106</v>
      </c>
      <c r="AI92" s="167"/>
      <c r="AJ92" s="167"/>
      <c r="AK92" s="167"/>
      <c r="AL92" s="167"/>
      <c r="AM92" s="167"/>
      <c r="AN92" s="167"/>
      <c r="AO92" s="167"/>
      <c r="AP92" s="167"/>
      <c r="AQ92" s="159"/>
      <c r="AR92" s="160"/>
      <c r="AS92" s="160"/>
      <c r="AT92" s="160"/>
      <c r="AU92" s="160"/>
      <c r="AV92" s="160"/>
      <c r="AW92" s="161"/>
      <c r="AX92" s="162">
        <f>AX93+AX95</f>
        <v>4245600</v>
      </c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4"/>
      <c r="BN92" s="16"/>
      <c r="BO92" s="16"/>
      <c r="BP92" s="162">
        <f>+BP93+BP94+BP95</f>
        <v>0</v>
      </c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4"/>
      <c r="CF92" s="16"/>
      <c r="CG92" s="16"/>
      <c r="CH92" s="16"/>
      <c r="CI92" s="16"/>
      <c r="CJ92" s="162">
        <f>AX92-BP92</f>
        <v>4245600</v>
      </c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55"/>
    </row>
    <row r="93" spans="1:104" ht="83.25" customHeight="1">
      <c r="A93" s="157" t="s">
        <v>343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"/>
      <c r="AC93" s="15"/>
      <c r="AD93" s="15" t="s">
        <v>27</v>
      </c>
      <c r="AE93" s="159" t="s">
        <v>27</v>
      </c>
      <c r="AF93" s="160"/>
      <c r="AG93" s="161"/>
      <c r="AH93" s="167" t="s">
        <v>107</v>
      </c>
      <c r="AI93" s="167"/>
      <c r="AJ93" s="167"/>
      <c r="AK93" s="167"/>
      <c r="AL93" s="167"/>
      <c r="AM93" s="167"/>
      <c r="AN93" s="167"/>
      <c r="AO93" s="167"/>
      <c r="AP93" s="167"/>
      <c r="AQ93" s="159"/>
      <c r="AR93" s="160"/>
      <c r="AS93" s="160"/>
      <c r="AT93" s="160"/>
      <c r="AU93" s="160"/>
      <c r="AV93" s="160"/>
      <c r="AW93" s="161"/>
      <c r="AX93" s="162">
        <f>AX94</f>
        <v>31000</v>
      </c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4"/>
      <c r="BN93" s="16"/>
      <c r="BO93" s="16"/>
      <c r="BP93" s="162">
        <f>BP94</f>
        <v>0</v>
      </c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4"/>
      <c r="CF93" s="16"/>
      <c r="CG93" s="16"/>
      <c r="CH93" s="16"/>
      <c r="CI93" s="16"/>
      <c r="CJ93" s="162">
        <f>CJ94</f>
        <v>31000</v>
      </c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55"/>
    </row>
    <row r="94" spans="1:104" ht="79.5" customHeight="1">
      <c r="A94" s="157" t="s">
        <v>108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"/>
      <c r="AC94" s="15"/>
      <c r="AD94" s="15" t="s">
        <v>27</v>
      </c>
      <c r="AE94" s="159" t="s">
        <v>27</v>
      </c>
      <c r="AF94" s="160"/>
      <c r="AG94" s="161"/>
      <c r="AH94" s="167" t="s">
        <v>109</v>
      </c>
      <c r="AI94" s="167"/>
      <c r="AJ94" s="167"/>
      <c r="AK94" s="167"/>
      <c r="AL94" s="167"/>
      <c r="AM94" s="167"/>
      <c r="AN94" s="167"/>
      <c r="AO94" s="167"/>
      <c r="AP94" s="167"/>
      <c r="AQ94" s="159"/>
      <c r="AR94" s="160"/>
      <c r="AS94" s="160"/>
      <c r="AT94" s="160"/>
      <c r="AU94" s="160"/>
      <c r="AV94" s="160"/>
      <c r="AW94" s="161"/>
      <c r="AX94" s="162">
        <v>31000</v>
      </c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4"/>
      <c r="BN94" s="16"/>
      <c r="BO94" s="16"/>
      <c r="BP94" s="162">
        <v>0</v>
      </c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4"/>
      <c r="CF94" s="16"/>
      <c r="CG94" s="16"/>
      <c r="CH94" s="16"/>
      <c r="CI94" s="16"/>
      <c r="CJ94" s="162">
        <f>AX94-BP94</f>
        <v>31000</v>
      </c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55"/>
    </row>
    <row r="95" spans="1:104" ht="29.25" customHeight="1">
      <c r="A95" s="157" t="s">
        <v>110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"/>
      <c r="AC95" s="15"/>
      <c r="AD95" s="15" t="s">
        <v>27</v>
      </c>
      <c r="AE95" s="159" t="s">
        <v>27</v>
      </c>
      <c r="AF95" s="160"/>
      <c r="AG95" s="161"/>
      <c r="AH95" s="167" t="s">
        <v>111</v>
      </c>
      <c r="AI95" s="167"/>
      <c r="AJ95" s="167"/>
      <c r="AK95" s="167"/>
      <c r="AL95" s="167"/>
      <c r="AM95" s="167"/>
      <c r="AN95" s="167"/>
      <c r="AO95" s="167"/>
      <c r="AP95" s="167"/>
      <c r="AQ95" s="159"/>
      <c r="AR95" s="160"/>
      <c r="AS95" s="160"/>
      <c r="AT95" s="160"/>
      <c r="AU95" s="160"/>
      <c r="AV95" s="160"/>
      <c r="AW95" s="161"/>
      <c r="AX95" s="162">
        <f>AX96</f>
        <v>4214600</v>
      </c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4"/>
      <c r="BN95" s="16"/>
      <c r="BO95" s="16"/>
      <c r="BP95" s="162">
        <f>BP96</f>
        <v>0</v>
      </c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4"/>
      <c r="CF95" s="16"/>
      <c r="CG95" s="16"/>
      <c r="CH95" s="16"/>
      <c r="CI95" s="16"/>
      <c r="CJ95" s="162">
        <f>CJ96</f>
        <v>4214600</v>
      </c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55"/>
    </row>
    <row r="96" spans="1:104" ht="33" customHeight="1">
      <c r="A96" s="157" t="s">
        <v>112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"/>
      <c r="AC96" s="15"/>
      <c r="AD96" s="15" t="s">
        <v>27</v>
      </c>
      <c r="AE96" s="159" t="s">
        <v>27</v>
      </c>
      <c r="AF96" s="160"/>
      <c r="AG96" s="161"/>
      <c r="AH96" s="167" t="s">
        <v>113</v>
      </c>
      <c r="AI96" s="167"/>
      <c r="AJ96" s="167"/>
      <c r="AK96" s="167"/>
      <c r="AL96" s="167"/>
      <c r="AM96" s="167"/>
      <c r="AN96" s="167"/>
      <c r="AO96" s="167"/>
      <c r="AP96" s="167"/>
      <c r="AQ96" s="159"/>
      <c r="AR96" s="160"/>
      <c r="AS96" s="160"/>
      <c r="AT96" s="160"/>
      <c r="AU96" s="160"/>
      <c r="AV96" s="160"/>
      <c r="AW96" s="161"/>
      <c r="AX96" s="162">
        <v>4214600</v>
      </c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4"/>
      <c r="BN96" s="16"/>
      <c r="BO96" s="16"/>
      <c r="BP96" s="162">
        <v>0</v>
      </c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4"/>
      <c r="CF96" s="16"/>
      <c r="CG96" s="16"/>
      <c r="CH96" s="16"/>
      <c r="CI96" s="16"/>
      <c r="CJ96" s="162">
        <f>AX96-BP96</f>
        <v>4214600</v>
      </c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55"/>
    </row>
  </sheetData>
  <sheetProtection/>
  <mergeCells count="525">
    <mergeCell ref="A74:AA74"/>
    <mergeCell ref="AH73:AW73"/>
    <mergeCell ref="AH74:AW74"/>
    <mergeCell ref="AX73:BJ73"/>
    <mergeCell ref="AX74:BJ74"/>
    <mergeCell ref="BP36:CA36"/>
    <mergeCell ref="CJ36:CZ36"/>
    <mergeCell ref="CJ38:CZ38"/>
    <mergeCell ref="A73:AA73"/>
    <mergeCell ref="BP73:CA73"/>
    <mergeCell ref="CJ73:CZ73"/>
    <mergeCell ref="CJ74:CZ74"/>
    <mergeCell ref="AH62:AW62"/>
    <mergeCell ref="AX62:BM62"/>
    <mergeCell ref="BP62:CE62"/>
    <mergeCell ref="A38:AA38"/>
    <mergeCell ref="A39:AA39"/>
    <mergeCell ref="AH38:AW38"/>
    <mergeCell ref="AH39:AW39"/>
    <mergeCell ref="AH40:AW40"/>
    <mergeCell ref="BP40:CE40"/>
    <mergeCell ref="A42:AA42"/>
    <mergeCell ref="AB42:AG42"/>
    <mergeCell ref="AH42:AW42"/>
    <mergeCell ref="AX42:BM42"/>
    <mergeCell ref="BP42:CE42"/>
    <mergeCell ref="CJ42:CZ42"/>
    <mergeCell ref="A28:AA28"/>
    <mergeCell ref="AB28:AG28"/>
    <mergeCell ref="AH28:AW28"/>
    <mergeCell ref="AX28:BM28"/>
    <mergeCell ref="BP28:CE28"/>
    <mergeCell ref="BP38:CE38"/>
    <mergeCell ref="CJ39:CZ39"/>
    <mergeCell ref="BP31:CF31"/>
    <mergeCell ref="AH31:AW31"/>
    <mergeCell ref="BP26:CE26"/>
    <mergeCell ref="A27:AA27"/>
    <mergeCell ref="AB27:AG27"/>
    <mergeCell ref="AH27:AW27"/>
    <mergeCell ref="AX27:BM27"/>
    <mergeCell ref="BP27:CE27"/>
    <mergeCell ref="CJ41:CZ41"/>
    <mergeCell ref="A25:AA25"/>
    <mergeCell ref="AB25:AG25"/>
    <mergeCell ref="AH25:AW25"/>
    <mergeCell ref="AX25:BM25"/>
    <mergeCell ref="BP25:CE25"/>
    <mergeCell ref="A26:AA26"/>
    <mergeCell ref="AB26:AG26"/>
    <mergeCell ref="AH26:AW26"/>
    <mergeCell ref="CJ25:CZ25"/>
    <mergeCell ref="AX57:BM57"/>
    <mergeCell ref="AH76:AW76"/>
    <mergeCell ref="AH77:AW77"/>
    <mergeCell ref="CJ37:CZ37"/>
    <mergeCell ref="BP37:CE37"/>
    <mergeCell ref="BP41:CE41"/>
    <mergeCell ref="AX39:BM39"/>
    <mergeCell ref="AX38:BM38"/>
    <mergeCell ref="BP39:CE39"/>
    <mergeCell ref="CJ40:CZ40"/>
    <mergeCell ref="BP43:CE43"/>
    <mergeCell ref="BP77:CA77"/>
    <mergeCell ref="AX44:BM44"/>
    <mergeCell ref="AX47:BM47"/>
    <mergeCell ref="AX51:BM51"/>
    <mergeCell ref="AX53:BM53"/>
    <mergeCell ref="BP52:CE52"/>
    <mergeCell ref="AX54:BM54"/>
    <mergeCell ref="BP49:CE49"/>
    <mergeCell ref="AX50:BM50"/>
    <mergeCell ref="BP14:CF14"/>
    <mergeCell ref="BP15:CF15"/>
    <mergeCell ref="AX15:BO15"/>
    <mergeCell ref="AX20:BM20"/>
    <mergeCell ref="AX17:BO17"/>
    <mergeCell ref="BP17:CF17"/>
    <mergeCell ref="AH24:AW24"/>
    <mergeCell ref="AB21:AG21"/>
    <mergeCell ref="AB19:AG19"/>
    <mergeCell ref="AB22:AG22"/>
    <mergeCell ref="AH22:AW22"/>
    <mergeCell ref="CJ14:CZ14"/>
    <mergeCell ref="AB16:AG16"/>
    <mergeCell ref="AH20:AW20"/>
    <mergeCell ref="AH19:AW19"/>
    <mergeCell ref="AH17:AW17"/>
    <mergeCell ref="AB17:AG17"/>
    <mergeCell ref="AX14:BO14"/>
    <mergeCell ref="BP20:CE20"/>
    <mergeCell ref="CG14:CI14"/>
    <mergeCell ref="CG18:CI18"/>
    <mergeCell ref="CJ5:CZ5"/>
    <mergeCell ref="BP7:BZ7"/>
    <mergeCell ref="CJ6:CZ6"/>
    <mergeCell ref="AH14:AW14"/>
    <mergeCell ref="A11:CZ11"/>
    <mergeCell ref="AH12:AW13"/>
    <mergeCell ref="CJ12:CZ13"/>
    <mergeCell ref="AX12:BO13"/>
    <mergeCell ref="AB14:AG14"/>
    <mergeCell ref="CJ10:CZ10"/>
    <mergeCell ref="AB1:AD1"/>
    <mergeCell ref="AA3:BJ3"/>
    <mergeCell ref="CJ4:CZ4"/>
    <mergeCell ref="AX1:CZ1"/>
    <mergeCell ref="CJ3:CZ3"/>
    <mergeCell ref="BP12:CI13"/>
    <mergeCell ref="CJ7:CZ7"/>
    <mergeCell ref="CJ9:CZ9"/>
    <mergeCell ref="CJ8:CZ8"/>
    <mergeCell ref="BP8:BZ8"/>
    <mergeCell ref="BT5:BZ5"/>
    <mergeCell ref="BP6:BZ6"/>
    <mergeCell ref="AH5:AV5"/>
    <mergeCell ref="B9:AA9"/>
    <mergeCell ref="B7:U7"/>
    <mergeCell ref="AA7:BI7"/>
    <mergeCell ref="AB12:AG13"/>
    <mergeCell ref="AL8:BI8"/>
    <mergeCell ref="B10:AA10"/>
    <mergeCell ref="AH15:AW15"/>
    <mergeCell ref="AH16:AW16"/>
    <mergeCell ref="AB15:AG15"/>
    <mergeCell ref="AH18:AW18"/>
    <mergeCell ref="AB18:AG18"/>
    <mergeCell ref="AB20:AG20"/>
    <mergeCell ref="AX18:BO18"/>
    <mergeCell ref="BP18:CF18"/>
    <mergeCell ref="AX19:BO19"/>
    <mergeCell ref="A22:AA22"/>
    <mergeCell ref="A19:AA19"/>
    <mergeCell ref="A15:AA15"/>
    <mergeCell ref="A18:AA18"/>
    <mergeCell ref="A17:AA17"/>
    <mergeCell ref="A20:AA20"/>
    <mergeCell ref="A14:AA14"/>
    <mergeCell ref="A21:AA21"/>
    <mergeCell ref="A12:AA13"/>
    <mergeCell ref="A16:AA16"/>
    <mergeCell ref="A23:AA23"/>
    <mergeCell ref="A24:AA24"/>
    <mergeCell ref="AB24:AG24"/>
    <mergeCell ref="AB23:AG23"/>
    <mergeCell ref="AX26:BM26"/>
    <mergeCell ref="AB29:AG29"/>
    <mergeCell ref="A62:AA62"/>
    <mergeCell ref="AE62:AG62"/>
    <mergeCell ref="A34:AA34"/>
    <mergeCell ref="AB34:AG34"/>
    <mergeCell ref="A35:AA35"/>
    <mergeCell ref="A29:AA29"/>
    <mergeCell ref="AX33:BM33"/>
    <mergeCell ref="AX35:BM35"/>
    <mergeCell ref="CJ18:CZ18"/>
    <mergeCell ref="CJ23:CZ23"/>
    <mergeCell ref="CG29:CI29"/>
    <mergeCell ref="AX16:BO16"/>
    <mergeCell ref="BP16:CF16"/>
    <mergeCell ref="AX24:BM24"/>
    <mergeCell ref="BP24:CE24"/>
    <mergeCell ref="AX22:BM22"/>
    <mergeCell ref="AX23:BM23"/>
    <mergeCell ref="CG19:CI19"/>
    <mergeCell ref="AH21:AW21"/>
    <mergeCell ref="AH23:AW23"/>
    <mergeCell ref="BP23:CE23"/>
    <mergeCell ref="BP19:CF19"/>
    <mergeCell ref="AX21:BM21"/>
    <mergeCell ref="AH29:AW29"/>
    <mergeCell ref="AX29:BO29"/>
    <mergeCell ref="BP29:CF29"/>
    <mergeCell ref="AX30:BO30"/>
    <mergeCell ref="CJ20:CZ20"/>
    <mergeCell ref="CJ24:CZ24"/>
    <mergeCell ref="CJ22:CZ22"/>
    <mergeCell ref="CJ29:CZ29"/>
    <mergeCell ref="CJ26:CZ26"/>
    <mergeCell ref="CJ27:CZ27"/>
    <mergeCell ref="CJ28:CZ28"/>
    <mergeCell ref="CJ15:CZ15"/>
    <mergeCell ref="CG15:CI15"/>
    <mergeCell ref="CJ21:CZ21"/>
    <mergeCell ref="BP22:CE22"/>
    <mergeCell ref="BP21:CE21"/>
    <mergeCell ref="CJ17:CZ17"/>
    <mergeCell ref="CJ19:CZ19"/>
    <mergeCell ref="CJ16:CZ16"/>
    <mergeCell ref="CG16:CI16"/>
    <mergeCell ref="CG17:CI17"/>
    <mergeCell ref="AX34:BM34"/>
    <mergeCell ref="AH33:AW33"/>
    <mergeCell ref="CJ35:CZ35"/>
    <mergeCell ref="AX32:BM32"/>
    <mergeCell ref="CJ34:CZ34"/>
    <mergeCell ref="BP34:CE34"/>
    <mergeCell ref="BP35:CE35"/>
    <mergeCell ref="CJ33:CZ33"/>
    <mergeCell ref="BP32:CE32"/>
    <mergeCell ref="BP33:CE33"/>
    <mergeCell ref="A31:AA31"/>
    <mergeCell ref="BP30:CF30"/>
    <mergeCell ref="CJ32:CZ32"/>
    <mergeCell ref="CJ31:CZ31"/>
    <mergeCell ref="CJ30:CZ30"/>
    <mergeCell ref="CG30:CI30"/>
    <mergeCell ref="CG31:CI31"/>
    <mergeCell ref="AX36:BJ36"/>
    <mergeCell ref="AB30:AG30"/>
    <mergeCell ref="AH32:AW32"/>
    <mergeCell ref="A30:AA30"/>
    <mergeCell ref="A33:AA33"/>
    <mergeCell ref="AB33:AG33"/>
    <mergeCell ref="A32:AA32"/>
    <mergeCell ref="AH30:AW30"/>
    <mergeCell ref="AB31:AG31"/>
    <mergeCell ref="AB32:AG32"/>
    <mergeCell ref="AB35:AG35"/>
    <mergeCell ref="AH35:AW35"/>
    <mergeCell ref="A36:AA36"/>
    <mergeCell ref="AH36:AW36"/>
    <mergeCell ref="AH37:AW37"/>
    <mergeCell ref="AX37:BM37"/>
    <mergeCell ref="A37:AA37"/>
    <mergeCell ref="AB37:AG37"/>
    <mergeCell ref="AH34:AW34"/>
    <mergeCell ref="AX31:BO31"/>
    <mergeCell ref="CJ77:CZ77"/>
    <mergeCell ref="A40:AA40"/>
    <mergeCell ref="AB40:AG40"/>
    <mergeCell ref="AX40:BM40"/>
    <mergeCell ref="AX41:BM41"/>
    <mergeCell ref="A41:AA41"/>
    <mergeCell ref="AB41:AG41"/>
    <mergeCell ref="AH41:AW41"/>
    <mergeCell ref="AX43:BM43"/>
    <mergeCell ref="CJ46:CZ46"/>
    <mergeCell ref="BP44:CE44"/>
    <mergeCell ref="BP46:CE46"/>
    <mergeCell ref="AX45:BM45"/>
    <mergeCell ref="CJ44:CZ44"/>
    <mergeCell ref="BP45:CE45"/>
    <mergeCell ref="CJ45:CZ45"/>
    <mergeCell ref="CJ43:CZ43"/>
    <mergeCell ref="AX46:BM46"/>
    <mergeCell ref="A45:AA45"/>
    <mergeCell ref="AE45:AG45"/>
    <mergeCell ref="AH45:AW45"/>
    <mergeCell ref="A43:AA43"/>
    <mergeCell ref="AE43:AG43"/>
    <mergeCell ref="A44:AA44"/>
    <mergeCell ref="AE44:AG44"/>
    <mergeCell ref="AH44:AW44"/>
    <mergeCell ref="AH43:AW43"/>
    <mergeCell ref="A46:AA46"/>
    <mergeCell ref="AE46:AG46"/>
    <mergeCell ref="AH46:AW46"/>
    <mergeCell ref="A47:AA47"/>
    <mergeCell ref="AE47:AG47"/>
    <mergeCell ref="AH47:AW47"/>
    <mergeCell ref="A50:AA50"/>
    <mergeCell ref="AE50:AG50"/>
    <mergeCell ref="AH50:AW50"/>
    <mergeCell ref="AE48:AG48"/>
    <mergeCell ref="AH48:AW48"/>
    <mergeCell ref="AE49:AG49"/>
    <mergeCell ref="AH49:AW49"/>
    <mergeCell ref="A49:AA49"/>
    <mergeCell ref="A48:AA48"/>
    <mergeCell ref="CJ52:CZ52"/>
    <mergeCell ref="CJ47:CZ47"/>
    <mergeCell ref="BP47:CE47"/>
    <mergeCell ref="CJ49:CZ49"/>
    <mergeCell ref="CJ50:CZ50"/>
    <mergeCell ref="BP48:CE48"/>
    <mergeCell ref="AH52:AW52"/>
    <mergeCell ref="AH51:AW51"/>
    <mergeCell ref="AH53:AW53"/>
    <mergeCell ref="CJ48:CZ48"/>
    <mergeCell ref="BP50:CE50"/>
    <mergeCell ref="AX48:BM48"/>
    <mergeCell ref="AX49:BM49"/>
    <mergeCell ref="AX52:BM52"/>
    <mergeCell ref="BP51:CE51"/>
    <mergeCell ref="CJ51:CZ51"/>
    <mergeCell ref="A53:AA53"/>
    <mergeCell ref="AE53:AG53"/>
    <mergeCell ref="A51:AA51"/>
    <mergeCell ref="AE51:AG51"/>
    <mergeCell ref="A52:AA52"/>
    <mergeCell ref="CJ56:CZ56"/>
    <mergeCell ref="AE52:AG52"/>
    <mergeCell ref="BP54:CE54"/>
    <mergeCell ref="CJ55:CZ55"/>
    <mergeCell ref="BP56:CE56"/>
    <mergeCell ref="BP55:CE55"/>
    <mergeCell ref="CJ54:CZ54"/>
    <mergeCell ref="AX55:BM55"/>
    <mergeCell ref="CJ53:CZ53"/>
    <mergeCell ref="BP53:CE53"/>
    <mergeCell ref="AX56:BM56"/>
    <mergeCell ref="A56:AA56"/>
    <mergeCell ref="AH55:AW55"/>
    <mergeCell ref="A55:AA55"/>
    <mergeCell ref="AE55:AG55"/>
    <mergeCell ref="AE56:AG56"/>
    <mergeCell ref="CJ57:CZ57"/>
    <mergeCell ref="BP58:CE58"/>
    <mergeCell ref="CJ58:CZ58"/>
    <mergeCell ref="A58:AA58"/>
    <mergeCell ref="AE58:AG58"/>
    <mergeCell ref="AH58:AW58"/>
    <mergeCell ref="AX58:BM58"/>
    <mergeCell ref="BP57:CE57"/>
    <mergeCell ref="A57:AA57"/>
    <mergeCell ref="AE57:AG57"/>
    <mergeCell ref="AX60:BM60"/>
    <mergeCell ref="AE59:AG59"/>
    <mergeCell ref="AH59:AW59"/>
    <mergeCell ref="AX59:BM59"/>
    <mergeCell ref="BP61:CE61"/>
    <mergeCell ref="CJ61:CZ61"/>
    <mergeCell ref="CJ64:CZ64"/>
    <mergeCell ref="BP59:CE59"/>
    <mergeCell ref="CJ60:CZ60"/>
    <mergeCell ref="BP60:CE60"/>
    <mergeCell ref="CJ59:CZ59"/>
    <mergeCell ref="CJ62:CZ62"/>
    <mergeCell ref="CJ66:CZ66"/>
    <mergeCell ref="CJ65:CZ65"/>
    <mergeCell ref="BP65:CE65"/>
    <mergeCell ref="A63:AA63"/>
    <mergeCell ref="A64:AA64"/>
    <mergeCell ref="BP63:CE63"/>
    <mergeCell ref="CJ63:CZ63"/>
    <mergeCell ref="BP64:CE64"/>
    <mergeCell ref="AE66:AG66"/>
    <mergeCell ref="AH66:AW66"/>
    <mergeCell ref="A68:AA68"/>
    <mergeCell ref="AE64:AG64"/>
    <mergeCell ref="AH64:AW64"/>
    <mergeCell ref="AE65:AG65"/>
    <mergeCell ref="AH65:AW65"/>
    <mergeCell ref="A69:AA69"/>
    <mergeCell ref="AE69:AG69"/>
    <mergeCell ref="CJ69:CZ69"/>
    <mergeCell ref="BP69:CE69"/>
    <mergeCell ref="AX69:BM69"/>
    <mergeCell ref="CJ70:CZ70"/>
    <mergeCell ref="AX82:BM82"/>
    <mergeCell ref="CJ67:CZ67"/>
    <mergeCell ref="BP67:CE67"/>
    <mergeCell ref="CJ68:CZ68"/>
    <mergeCell ref="AX68:BM68"/>
    <mergeCell ref="CJ75:CZ75"/>
    <mergeCell ref="CJ76:CZ76"/>
    <mergeCell ref="AX75:BJ75"/>
    <mergeCell ref="BP74:CA74"/>
    <mergeCell ref="CJ80:CZ80"/>
    <mergeCell ref="CJ79:CZ79"/>
    <mergeCell ref="BP83:CE83"/>
    <mergeCell ref="A83:AA83"/>
    <mergeCell ref="AE83:AG83"/>
    <mergeCell ref="AH83:AW83"/>
    <mergeCell ref="AH82:AW82"/>
    <mergeCell ref="BP75:CA75"/>
    <mergeCell ref="BP76:CA76"/>
    <mergeCell ref="AX71:BJ71"/>
    <mergeCell ref="AE68:AG68"/>
    <mergeCell ref="AX79:BM79"/>
    <mergeCell ref="AH68:AW68"/>
    <mergeCell ref="AX76:BJ76"/>
    <mergeCell ref="AX77:BJ77"/>
    <mergeCell ref="BP70:CE70"/>
    <mergeCell ref="AX83:BM83"/>
    <mergeCell ref="CJ78:CZ78"/>
    <mergeCell ref="BP79:CE79"/>
    <mergeCell ref="BP80:CE80"/>
    <mergeCell ref="CJ82:CZ82"/>
    <mergeCell ref="CJ83:CZ83"/>
    <mergeCell ref="CJ71:CZ71"/>
    <mergeCell ref="BP72:CA72"/>
    <mergeCell ref="BP82:CE82"/>
    <mergeCell ref="AX70:BM70"/>
    <mergeCell ref="CJ72:CZ72"/>
    <mergeCell ref="CJ84:CZ84"/>
    <mergeCell ref="BP85:CE85"/>
    <mergeCell ref="BP84:CE84"/>
    <mergeCell ref="CJ85:CZ85"/>
    <mergeCell ref="AX85:BM85"/>
    <mergeCell ref="BP81:CE81"/>
    <mergeCell ref="CJ81:CZ81"/>
    <mergeCell ref="AX84:BM84"/>
    <mergeCell ref="A84:AA84"/>
    <mergeCell ref="AH84:AW84"/>
    <mergeCell ref="AE85:AG85"/>
    <mergeCell ref="A86:AA86"/>
    <mergeCell ref="AE86:AG86"/>
    <mergeCell ref="AX88:BM88"/>
    <mergeCell ref="A85:AA85"/>
    <mergeCell ref="BP86:CE86"/>
    <mergeCell ref="AX87:BM87"/>
    <mergeCell ref="AH87:AW87"/>
    <mergeCell ref="AH85:AW85"/>
    <mergeCell ref="AH86:AW86"/>
    <mergeCell ref="AX86:BM86"/>
    <mergeCell ref="CJ86:CZ86"/>
    <mergeCell ref="CJ87:CZ87"/>
    <mergeCell ref="CJ88:CZ88"/>
    <mergeCell ref="CJ90:CZ90"/>
    <mergeCell ref="BP89:CE89"/>
    <mergeCell ref="BP90:CE90"/>
    <mergeCell ref="CJ92:CZ92"/>
    <mergeCell ref="BP88:CE88"/>
    <mergeCell ref="BP87:CE87"/>
    <mergeCell ref="AH90:AW90"/>
    <mergeCell ref="AX89:BM89"/>
    <mergeCell ref="BP91:CE91"/>
    <mergeCell ref="AX90:BM90"/>
    <mergeCell ref="AH89:AW89"/>
    <mergeCell ref="AH88:AW88"/>
    <mergeCell ref="CJ89:CZ89"/>
    <mergeCell ref="BP94:CE94"/>
    <mergeCell ref="AH94:AW94"/>
    <mergeCell ref="CJ91:CZ91"/>
    <mergeCell ref="CJ94:CZ94"/>
    <mergeCell ref="AX93:BM93"/>
    <mergeCell ref="AX94:BM94"/>
    <mergeCell ref="AX91:BM91"/>
    <mergeCell ref="AH91:AW91"/>
    <mergeCell ref="BP92:CE92"/>
    <mergeCell ref="AH92:AW92"/>
    <mergeCell ref="CJ96:CZ96"/>
    <mergeCell ref="BP95:CE95"/>
    <mergeCell ref="CJ95:CZ95"/>
    <mergeCell ref="BP96:CE96"/>
    <mergeCell ref="A93:AA93"/>
    <mergeCell ref="AE93:AG93"/>
    <mergeCell ref="CJ93:CZ93"/>
    <mergeCell ref="BP93:CE93"/>
    <mergeCell ref="A95:AA95"/>
    <mergeCell ref="AX96:BM96"/>
    <mergeCell ref="A92:AA92"/>
    <mergeCell ref="AH93:AW93"/>
    <mergeCell ref="AH96:AW96"/>
    <mergeCell ref="AE92:AG92"/>
    <mergeCell ref="AX92:BM92"/>
    <mergeCell ref="AH95:AW95"/>
    <mergeCell ref="AE95:AG95"/>
    <mergeCell ref="AX95:BM95"/>
    <mergeCell ref="A91:AA91"/>
    <mergeCell ref="AE91:AG91"/>
    <mergeCell ref="AE96:AG96"/>
    <mergeCell ref="AE89:AG89"/>
    <mergeCell ref="A90:AA90"/>
    <mergeCell ref="AE90:AG90"/>
    <mergeCell ref="A89:AA89"/>
    <mergeCell ref="A96:AA96"/>
    <mergeCell ref="A94:AA94"/>
    <mergeCell ref="AE94:AG94"/>
    <mergeCell ref="AE82:AG82"/>
    <mergeCell ref="BP71:CA71"/>
    <mergeCell ref="AE78:AG78"/>
    <mergeCell ref="AH78:AW78"/>
    <mergeCell ref="AX78:BM78"/>
    <mergeCell ref="AX72:BJ72"/>
    <mergeCell ref="AH72:AW72"/>
    <mergeCell ref="BP78:CE78"/>
    <mergeCell ref="AX81:BM81"/>
    <mergeCell ref="AX80:BM80"/>
    <mergeCell ref="AH75:AW75"/>
    <mergeCell ref="AH81:AW81"/>
    <mergeCell ref="A88:AA88"/>
    <mergeCell ref="AE88:AG88"/>
    <mergeCell ref="A87:AA87"/>
    <mergeCell ref="AE87:AG87"/>
    <mergeCell ref="AE84:AG84"/>
    <mergeCell ref="A82:AA82"/>
    <mergeCell ref="A81:AA81"/>
    <mergeCell ref="AE81:AG81"/>
    <mergeCell ref="AH80:AW80"/>
    <mergeCell ref="AE79:AG79"/>
    <mergeCell ref="AH79:AW79"/>
    <mergeCell ref="A80:AA80"/>
    <mergeCell ref="AE80:AG80"/>
    <mergeCell ref="A79:AA79"/>
    <mergeCell ref="AH69:AW69"/>
    <mergeCell ref="A67:AA67"/>
    <mergeCell ref="A72:AA72"/>
    <mergeCell ref="AH67:AW67"/>
    <mergeCell ref="A71:AA71"/>
    <mergeCell ref="AH71:AW71"/>
    <mergeCell ref="A70:AA70"/>
    <mergeCell ref="AE70:AG70"/>
    <mergeCell ref="AH70:AW70"/>
    <mergeCell ref="A54:AA54"/>
    <mergeCell ref="AE54:AG54"/>
    <mergeCell ref="AH54:AW54"/>
    <mergeCell ref="A60:AA60"/>
    <mergeCell ref="AH57:AW57"/>
    <mergeCell ref="A59:AA59"/>
    <mergeCell ref="AE60:AG60"/>
    <mergeCell ref="AH60:AW60"/>
    <mergeCell ref="AH56:AW56"/>
    <mergeCell ref="BP66:CE66"/>
    <mergeCell ref="A78:AA78"/>
    <mergeCell ref="BP68:CE68"/>
    <mergeCell ref="AX66:BM66"/>
    <mergeCell ref="AE67:AG67"/>
    <mergeCell ref="A66:AA66"/>
    <mergeCell ref="AX67:BM67"/>
    <mergeCell ref="A75:AA75"/>
    <mergeCell ref="A76:AA76"/>
    <mergeCell ref="A77:AA77"/>
    <mergeCell ref="A61:AA61"/>
    <mergeCell ref="AE61:AG61"/>
    <mergeCell ref="A65:AA65"/>
    <mergeCell ref="AX65:BM65"/>
    <mergeCell ref="AE63:AG63"/>
    <mergeCell ref="AX64:BM64"/>
    <mergeCell ref="AX63:BM63"/>
    <mergeCell ref="AH63:AW63"/>
    <mergeCell ref="AH61:AW61"/>
    <mergeCell ref="AX61:BM61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199"/>
  <sheetViews>
    <sheetView view="pageBreakPreview" zoomScaleSheetLayoutView="100" zoomScalePageLayoutView="0" workbookViewId="0" topLeftCell="E187">
      <selection activeCell="CI199" sqref="CI199:CT199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88" t="s">
        <v>227</v>
      </c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</row>
    <row r="2" spans="1:98" ht="19.5" customHeight="1" thickBot="1">
      <c r="A2" s="193" t="s">
        <v>12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</row>
    <row r="3" spans="1:98" ht="22.5" customHeight="1">
      <c r="A3" s="312" t="s">
        <v>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0" t="s">
        <v>207</v>
      </c>
      <c r="AK3" s="291"/>
      <c r="AL3" s="291"/>
      <c r="AM3" s="291"/>
      <c r="AN3" s="291"/>
      <c r="AO3" s="292"/>
      <c r="AP3" s="290" t="s">
        <v>26</v>
      </c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2"/>
      <c r="BB3" s="290" t="s">
        <v>20</v>
      </c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2"/>
      <c r="BT3" s="291"/>
      <c r="BU3" s="290" t="s">
        <v>9</v>
      </c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0" t="s">
        <v>183</v>
      </c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6"/>
    </row>
    <row r="4" spans="1:98" ht="43.5" customHeight="1" thickBot="1">
      <c r="A4" s="313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3"/>
      <c r="AK4" s="294"/>
      <c r="AL4" s="294"/>
      <c r="AM4" s="294"/>
      <c r="AN4" s="294"/>
      <c r="AO4" s="295"/>
      <c r="AP4" s="293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5"/>
      <c r="BB4" s="293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5"/>
      <c r="BT4" s="294"/>
      <c r="BU4" s="293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3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7"/>
    </row>
    <row r="5" spans="1:98" ht="11.25">
      <c r="A5" s="301">
        <v>1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8">
        <v>2</v>
      </c>
      <c r="AK5" s="299"/>
      <c r="AL5" s="299"/>
      <c r="AM5" s="299"/>
      <c r="AN5" s="299"/>
      <c r="AO5" s="302"/>
      <c r="AP5" s="198">
        <v>3</v>
      </c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7"/>
      <c r="BB5" s="198">
        <v>4</v>
      </c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7"/>
      <c r="BT5" s="73"/>
      <c r="BU5" s="198">
        <v>5</v>
      </c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298">
        <v>6</v>
      </c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300"/>
    </row>
    <row r="6" spans="1:98" ht="12" customHeight="1">
      <c r="A6" s="314" t="s">
        <v>114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05">
        <v>200</v>
      </c>
      <c r="AK6" s="305"/>
      <c r="AL6" s="305"/>
      <c r="AM6" s="113"/>
      <c r="AN6" s="113"/>
      <c r="AO6" s="113"/>
      <c r="AP6" s="316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8"/>
      <c r="BB6" s="114"/>
      <c r="BC6" s="115"/>
      <c r="BD6" s="115"/>
      <c r="BE6" s="115"/>
      <c r="BF6" s="115"/>
      <c r="BG6" s="115"/>
      <c r="BH6" s="153">
        <f>BH7</f>
        <v>15510200</v>
      </c>
      <c r="BI6" s="304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8"/>
      <c r="BU6" s="201">
        <f>BU7</f>
        <v>4171175.3099999996</v>
      </c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01">
        <f aca="true" t="shared" si="0" ref="CI6:CI39">BH6-BU6</f>
        <v>11339024.690000001</v>
      </c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3"/>
    </row>
    <row r="7" spans="1:98" ht="27" customHeight="1">
      <c r="A7" s="319" t="s">
        <v>367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03">
        <v>200</v>
      </c>
      <c r="AK7" s="303"/>
      <c r="AL7" s="303"/>
      <c r="AM7" s="61"/>
      <c r="AN7" s="61"/>
      <c r="AO7" s="61"/>
      <c r="AP7" s="183" t="s">
        <v>115</v>
      </c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5"/>
      <c r="BB7" s="22"/>
      <c r="BC7" s="21"/>
      <c r="BD7" s="21"/>
      <c r="BE7" s="21"/>
      <c r="BF7" s="21"/>
      <c r="BG7" s="21"/>
      <c r="BH7" s="162">
        <f>BB9+BH21+BH55+BH64+BH75+BH84+BH139+BH190+BH47+BH185</f>
        <v>15510200</v>
      </c>
      <c r="BI7" s="164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09">
        <f>BU9+BU21+BU55+BU64+BU75+BU84+BU139+BU190+BU47+BU185</f>
        <v>4171175.3099999996</v>
      </c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09">
        <f t="shared" si="0"/>
        <v>11339024.690000001</v>
      </c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6"/>
    </row>
    <row r="8" spans="1:98" ht="24" customHeight="1">
      <c r="A8" s="319" t="s">
        <v>116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03">
        <v>200</v>
      </c>
      <c r="AK8" s="303"/>
      <c r="AL8" s="303"/>
      <c r="AM8" s="61"/>
      <c r="AN8" s="61"/>
      <c r="AO8" s="61"/>
      <c r="AP8" s="183" t="s">
        <v>117</v>
      </c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5"/>
      <c r="BB8" s="22"/>
      <c r="BC8" s="21"/>
      <c r="BD8" s="21"/>
      <c r="BE8" s="21"/>
      <c r="BF8" s="21"/>
      <c r="BG8" s="21"/>
      <c r="BH8" s="162">
        <f>BB9+BH21+BH47</f>
        <v>3900100</v>
      </c>
      <c r="BI8" s="164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09">
        <f>BU9+BU21+BU47</f>
        <v>1254803.71</v>
      </c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09">
        <f t="shared" si="0"/>
        <v>2645296.29</v>
      </c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6"/>
    </row>
    <row r="9" spans="1:188" s="47" customFormat="1" ht="49.5" customHeight="1">
      <c r="A9" s="270" t="s">
        <v>118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35" t="s">
        <v>14</v>
      </c>
      <c r="AK9" s="235"/>
      <c r="AL9" s="235"/>
      <c r="AM9" s="235"/>
      <c r="AN9" s="235"/>
      <c r="AO9" s="235"/>
      <c r="AP9" s="235" t="s">
        <v>119</v>
      </c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321">
        <f>BH10</f>
        <v>668900</v>
      </c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45"/>
      <c r="BU9" s="321">
        <f>BU10</f>
        <v>212308.59</v>
      </c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282">
        <f>BB9-BU9</f>
        <v>456591.41000000003</v>
      </c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4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</row>
    <row r="10" spans="1:188" s="24" customFormat="1" ht="58.5" customHeight="1">
      <c r="A10" s="220" t="s">
        <v>120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151" t="s">
        <v>14</v>
      </c>
      <c r="AK10" s="151"/>
      <c r="AL10" s="151"/>
      <c r="AM10" s="151"/>
      <c r="AN10" s="151"/>
      <c r="AO10" s="151"/>
      <c r="AP10" s="151" t="s">
        <v>121</v>
      </c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25"/>
      <c r="BC10" s="25"/>
      <c r="BD10" s="25"/>
      <c r="BE10" s="25"/>
      <c r="BF10" s="25"/>
      <c r="BG10" s="25"/>
      <c r="BH10" s="209">
        <f>BH11</f>
        <v>668900</v>
      </c>
      <c r="BI10" s="21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9">
        <f>BU11</f>
        <v>212308.59</v>
      </c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09">
        <f t="shared" si="0"/>
        <v>456591.41000000003</v>
      </c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6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220" t="s">
        <v>122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151" t="s">
        <v>14</v>
      </c>
      <c r="AK11" s="151"/>
      <c r="AL11" s="151"/>
      <c r="AM11" s="151"/>
      <c r="AN11" s="151"/>
      <c r="AO11" s="151"/>
      <c r="AP11" s="151" t="s">
        <v>123</v>
      </c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25"/>
      <c r="BC11" s="25"/>
      <c r="BD11" s="25"/>
      <c r="BE11" s="25"/>
      <c r="BF11" s="25"/>
      <c r="BG11" s="25"/>
      <c r="BH11" s="209">
        <f>BH12</f>
        <v>668900</v>
      </c>
      <c r="BI11" s="21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9">
        <f>BU12</f>
        <v>212308.59</v>
      </c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09">
        <f t="shared" si="0"/>
        <v>456591.41000000003</v>
      </c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6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4.75" customHeight="1">
      <c r="A12" s="220" t="s">
        <v>124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151" t="s">
        <v>14</v>
      </c>
      <c r="AK12" s="151"/>
      <c r="AL12" s="151"/>
      <c r="AM12" s="151"/>
      <c r="AN12" s="151"/>
      <c r="AO12" s="151"/>
      <c r="AP12" s="151" t="s">
        <v>239</v>
      </c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25"/>
      <c r="BC12" s="25"/>
      <c r="BD12" s="25"/>
      <c r="BE12" s="25"/>
      <c r="BF12" s="25"/>
      <c r="BG12" s="25"/>
      <c r="BH12" s="209">
        <f>BH13</f>
        <v>668900</v>
      </c>
      <c r="BI12" s="21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9">
        <f>BU13</f>
        <v>212308.59</v>
      </c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09">
        <f t="shared" si="0"/>
        <v>456591.41000000003</v>
      </c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6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220" t="s">
        <v>125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151" t="s">
        <v>14</v>
      </c>
      <c r="AK13" s="151"/>
      <c r="AL13" s="151"/>
      <c r="AM13" s="151"/>
      <c r="AN13" s="151"/>
      <c r="AO13" s="151"/>
      <c r="AP13" s="151" t="s">
        <v>240</v>
      </c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26"/>
      <c r="BC13" s="26"/>
      <c r="BD13" s="26"/>
      <c r="BE13" s="26"/>
      <c r="BF13" s="26"/>
      <c r="BG13" s="26"/>
      <c r="BH13" s="209">
        <f>BH14+BB18</f>
        <v>668900</v>
      </c>
      <c r="BI13" s="21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9">
        <f>BU14+BU18</f>
        <v>212308.59</v>
      </c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09">
        <f t="shared" si="0"/>
        <v>456591.41000000003</v>
      </c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6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78" t="s">
        <v>126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151" t="s">
        <v>14</v>
      </c>
      <c r="AK14" s="151"/>
      <c r="AL14" s="151"/>
      <c r="AM14" s="19"/>
      <c r="AN14" s="19"/>
      <c r="AO14" s="19"/>
      <c r="AP14" s="167" t="s">
        <v>241</v>
      </c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27"/>
      <c r="BC14" s="27"/>
      <c r="BD14" s="27"/>
      <c r="BE14" s="27"/>
      <c r="BF14" s="27"/>
      <c r="BG14" s="27"/>
      <c r="BH14" s="209">
        <f>BH15+BH16+BH17</f>
        <v>646600</v>
      </c>
      <c r="BI14" s="21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9">
        <f>BU15+BU16+BU17</f>
        <v>199994.79</v>
      </c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09">
        <f t="shared" si="0"/>
        <v>446605.20999999996</v>
      </c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6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45" t="s">
        <v>127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151" t="s">
        <v>14</v>
      </c>
      <c r="AK15" s="151"/>
      <c r="AL15" s="151"/>
      <c r="AM15" s="19"/>
      <c r="AN15" s="19"/>
      <c r="AO15" s="19"/>
      <c r="AP15" s="167" t="s">
        <v>242</v>
      </c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27"/>
      <c r="BC15" s="27"/>
      <c r="BD15" s="27"/>
      <c r="BE15" s="27"/>
      <c r="BF15" s="27"/>
      <c r="BG15" s="27"/>
      <c r="BH15" s="209">
        <v>460800</v>
      </c>
      <c r="BI15" s="21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9">
        <v>149907</v>
      </c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09">
        <f t="shared" si="0"/>
        <v>310893</v>
      </c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6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245" t="s">
        <v>128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151" t="s">
        <v>14</v>
      </c>
      <c r="AK16" s="151"/>
      <c r="AL16" s="151"/>
      <c r="AM16" s="19"/>
      <c r="AN16" s="19"/>
      <c r="AO16" s="19"/>
      <c r="AP16" s="167" t="s">
        <v>243</v>
      </c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27"/>
      <c r="BC16" s="27"/>
      <c r="BD16" s="27"/>
      <c r="BE16" s="27"/>
      <c r="BF16" s="27"/>
      <c r="BG16" s="27"/>
      <c r="BH16" s="209">
        <v>21000</v>
      </c>
      <c r="BI16" s="21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9">
        <v>2500</v>
      </c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09">
        <f t="shared" si="0"/>
        <v>18500</v>
      </c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6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233" t="s">
        <v>129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151" t="s">
        <v>14</v>
      </c>
      <c r="AK17" s="151"/>
      <c r="AL17" s="151"/>
      <c r="AM17" s="19"/>
      <c r="AN17" s="19"/>
      <c r="AO17" s="19"/>
      <c r="AP17" s="167" t="s">
        <v>244</v>
      </c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27"/>
      <c r="BC17" s="27"/>
      <c r="BD17" s="27"/>
      <c r="BE17" s="27"/>
      <c r="BF17" s="27"/>
      <c r="BG17" s="27"/>
      <c r="BH17" s="209">
        <v>164800</v>
      </c>
      <c r="BI17" s="21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9">
        <v>47587.79</v>
      </c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09">
        <f t="shared" si="0"/>
        <v>117212.20999999999</v>
      </c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6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245" t="s">
        <v>215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151" t="s">
        <v>14</v>
      </c>
      <c r="AK18" s="151"/>
      <c r="AL18" s="151"/>
      <c r="AM18" s="151"/>
      <c r="AN18" s="151"/>
      <c r="AO18" s="151"/>
      <c r="AP18" s="167" t="s">
        <v>245</v>
      </c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205">
        <f>BB20+BI19</f>
        <v>22300</v>
      </c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"/>
      <c r="BU18" s="205">
        <f>BU20+BU19</f>
        <v>12313.8</v>
      </c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9">
        <f>BB18-BU18</f>
        <v>9986.2</v>
      </c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6"/>
    </row>
    <row r="19" spans="1:98" ht="18" customHeight="1">
      <c r="A19" s="86"/>
      <c r="B19" s="87"/>
      <c r="C19" s="87"/>
      <c r="D19" s="87"/>
      <c r="E19" s="203" t="s">
        <v>136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4"/>
      <c r="AJ19" s="151" t="s">
        <v>14</v>
      </c>
      <c r="AK19" s="151"/>
      <c r="AL19" s="151"/>
      <c r="AM19" s="151"/>
      <c r="AN19" s="151"/>
      <c r="AO19" s="151"/>
      <c r="AP19" s="167" t="s">
        <v>390</v>
      </c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20"/>
      <c r="BC19" s="20"/>
      <c r="BD19" s="20"/>
      <c r="BE19" s="20"/>
      <c r="BF19" s="20"/>
      <c r="BG19" s="20"/>
      <c r="BH19" s="20"/>
      <c r="BI19" s="209">
        <v>8800</v>
      </c>
      <c r="BJ19" s="21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5">
        <v>1663.8</v>
      </c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9">
        <f>BI19-BU19</f>
        <v>7136.2</v>
      </c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6"/>
    </row>
    <row r="20" spans="1:98" ht="18" customHeight="1">
      <c r="A20" s="217" t="s">
        <v>130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167" t="s">
        <v>14</v>
      </c>
      <c r="AK20" s="167"/>
      <c r="AL20" s="167"/>
      <c r="AM20" s="167"/>
      <c r="AN20" s="167"/>
      <c r="AO20" s="167"/>
      <c r="AP20" s="167" t="s">
        <v>246</v>
      </c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205">
        <v>13500</v>
      </c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"/>
      <c r="BU20" s="205">
        <v>10650</v>
      </c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9">
        <f>BB20-BU20</f>
        <v>2850</v>
      </c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6"/>
    </row>
    <row r="21" spans="1:98" s="46" customFormat="1" ht="57.75" customHeight="1">
      <c r="A21" s="270" t="s">
        <v>131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35" t="s">
        <v>14</v>
      </c>
      <c r="AK21" s="235"/>
      <c r="AL21" s="235"/>
      <c r="AM21" s="48"/>
      <c r="AN21" s="48"/>
      <c r="AO21" s="48"/>
      <c r="AP21" s="322" t="s">
        <v>132</v>
      </c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4"/>
      <c r="BB21" s="49"/>
      <c r="BC21" s="49"/>
      <c r="BD21" s="49"/>
      <c r="BE21" s="49"/>
      <c r="BF21" s="49"/>
      <c r="BG21" s="49"/>
      <c r="BH21" s="253">
        <f>BH22+BH41</f>
        <v>2831200</v>
      </c>
      <c r="BI21" s="254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253">
        <f>BU22+BU41</f>
        <v>1010249.7000000001</v>
      </c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2">
        <f t="shared" si="0"/>
        <v>1820950.2999999998</v>
      </c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4"/>
    </row>
    <row r="22" spans="1:98" ht="61.5" customHeight="1">
      <c r="A22" s="220" t="s">
        <v>120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151" t="s">
        <v>14</v>
      </c>
      <c r="AK22" s="151"/>
      <c r="AL22" s="151"/>
      <c r="AM22" s="19"/>
      <c r="AN22" s="19"/>
      <c r="AO22" s="19"/>
      <c r="AP22" s="146" t="s">
        <v>133</v>
      </c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8"/>
      <c r="BB22" s="28"/>
      <c r="BC22" s="28"/>
      <c r="BD22" s="28"/>
      <c r="BE22" s="28"/>
      <c r="BF22" s="28"/>
      <c r="BG22" s="28"/>
      <c r="BH22" s="209">
        <f>BH23</f>
        <v>2831000</v>
      </c>
      <c r="BI22" s="210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09">
        <f>BU23</f>
        <v>1010049.7000000001</v>
      </c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09">
        <f t="shared" si="0"/>
        <v>1820950.2999999998</v>
      </c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6"/>
    </row>
    <row r="23" spans="1:98" ht="18" customHeight="1">
      <c r="A23" s="325" t="s">
        <v>134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1" t="s">
        <v>14</v>
      </c>
      <c r="AK23" s="151"/>
      <c r="AL23" s="151"/>
      <c r="AM23" s="19"/>
      <c r="AN23" s="19"/>
      <c r="AO23" s="19"/>
      <c r="AP23" s="146" t="s">
        <v>135</v>
      </c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8"/>
      <c r="BB23" s="28"/>
      <c r="BC23" s="28"/>
      <c r="BD23" s="28"/>
      <c r="BE23" s="28"/>
      <c r="BF23" s="28"/>
      <c r="BG23" s="28"/>
      <c r="BH23" s="209">
        <f>BH24</f>
        <v>2831000</v>
      </c>
      <c r="BI23" s="210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09">
        <f>BU24</f>
        <v>1010049.7000000001</v>
      </c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09">
        <f t="shared" si="0"/>
        <v>1820950.2999999998</v>
      </c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6"/>
    </row>
    <row r="24" spans="1:98" ht="27" customHeight="1">
      <c r="A24" s="326" t="s">
        <v>124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236" t="s">
        <v>14</v>
      </c>
      <c r="AK24" s="236"/>
      <c r="AL24" s="236"/>
      <c r="AM24" s="30"/>
      <c r="AN24" s="30"/>
      <c r="AO24" s="30"/>
      <c r="AP24" s="206" t="s">
        <v>247</v>
      </c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8"/>
      <c r="BB24" s="31"/>
      <c r="BC24" s="31"/>
      <c r="BD24" s="31"/>
      <c r="BE24" s="31"/>
      <c r="BF24" s="31"/>
      <c r="BG24" s="31"/>
      <c r="BH24" s="201">
        <f>SUM(BH26+BH30+BH37+BH38+BI35)</f>
        <v>2831000</v>
      </c>
      <c r="BI24" s="20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201">
        <f>SUM(BU26+BU30+BU37+BU38+BU35)</f>
        <v>1010049.7000000001</v>
      </c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01">
        <f t="shared" si="0"/>
        <v>1820950.2999999998</v>
      </c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3"/>
    </row>
    <row r="25" spans="1:98" ht="18" customHeight="1">
      <c r="A25" s="220" t="s">
        <v>125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151" t="s">
        <v>14</v>
      </c>
      <c r="AK25" s="151"/>
      <c r="AL25" s="151"/>
      <c r="AM25" s="19"/>
      <c r="AN25" s="19"/>
      <c r="AO25" s="19"/>
      <c r="AP25" s="146" t="s">
        <v>248</v>
      </c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8"/>
      <c r="BB25" s="28"/>
      <c r="BC25" s="28"/>
      <c r="BD25" s="28"/>
      <c r="BE25" s="28"/>
      <c r="BF25" s="28"/>
      <c r="BG25" s="28"/>
      <c r="BH25" s="209">
        <f>BH26+BH30+BH37+BI35</f>
        <v>2595200</v>
      </c>
      <c r="BI25" s="210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09">
        <f>BU26+BU30+BU37+BU35</f>
        <v>929296.81</v>
      </c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09">
        <f t="shared" si="0"/>
        <v>1665903.19</v>
      </c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6"/>
    </row>
    <row r="26" spans="1:188" s="24" customFormat="1" ht="24" customHeight="1">
      <c r="A26" s="328" t="s">
        <v>126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151" t="s">
        <v>14</v>
      </c>
      <c r="AK26" s="151"/>
      <c r="AL26" s="151"/>
      <c r="AM26" s="19"/>
      <c r="AN26" s="19"/>
      <c r="AO26" s="19"/>
      <c r="AP26" s="146" t="s">
        <v>249</v>
      </c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8"/>
      <c r="BB26" s="28"/>
      <c r="BC26" s="28"/>
      <c r="BD26" s="28"/>
      <c r="BE26" s="28"/>
      <c r="BF26" s="28"/>
      <c r="BG26" s="28"/>
      <c r="BH26" s="209">
        <f>SUM(BH27+BH28+BH29)</f>
        <v>2197300</v>
      </c>
      <c r="BI26" s="210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09">
        <f>SUM(BU27+BU28+BU29)</f>
        <v>706992.0700000001</v>
      </c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09">
        <f t="shared" si="0"/>
        <v>1490307.93</v>
      </c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6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237" t="s">
        <v>127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151" t="s">
        <v>14</v>
      </c>
      <c r="AK27" s="151"/>
      <c r="AL27" s="151"/>
      <c r="AM27" s="19"/>
      <c r="AN27" s="19"/>
      <c r="AO27" s="19"/>
      <c r="AP27" s="146" t="s">
        <v>250</v>
      </c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8"/>
      <c r="BB27" s="28"/>
      <c r="BC27" s="28"/>
      <c r="BD27" s="28"/>
      <c r="BE27" s="28"/>
      <c r="BF27" s="28"/>
      <c r="BG27" s="28"/>
      <c r="BH27" s="209">
        <v>1552000</v>
      </c>
      <c r="BI27" s="210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09">
        <v>519064</v>
      </c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09">
        <f t="shared" si="0"/>
        <v>1032936</v>
      </c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6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18" customHeight="1">
      <c r="A28" s="237" t="s">
        <v>128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151" t="s">
        <v>14</v>
      </c>
      <c r="AK28" s="151"/>
      <c r="AL28" s="151"/>
      <c r="AM28" s="19"/>
      <c r="AN28" s="19"/>
      <c r="AO28" s="19"/>
      <c r="AP28" s="146" t="s">
        <v>251</v>
      </c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8"/>
      <c r="BB28" s="28"/>
      <c r="BC28" s="28"/>
      <c r="BD28" s="28"/>
      <c r="BE28" s="28"/>
      <c r="BF28" s="28"/>
      <c r="BG28" s="28"/>
      <c r="BH28" s="209">
        <v>86600</v>
      </c>
      <c r="BI28" s="210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09">
        <v>22732</v>
      </c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09">
        <f t="shared" si="0"/>
        <v>63868</v>
      </c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6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25.5" customHeight="1">
      <c r="A29" s="220" t="s">
        <v>129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151" t="s">
        <v>14</v>
      </c>
      <c r="AK29" s="151"/>
      <c r="AL29" s="151"/>
      <c r="AM29" s="19"/>
      <c r="AN29" s="19"/>
      <c r="AO29" s="19"/>
      <c r="AP29" s="146" t="s">
        <v>252</v>
      </c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8"/>
      <c r="BB29" s="28"/>
      <c r="BC29" s="28"/>
      <c r="BD29" s="28"/>
      <c r="BE29" s="28"/>
      <c r="BF29" s="28"/>
      <c r="BG29" s="28"/>
      <c r="BH29" s="209">
        <v>558700</v>
      </c>
      <c r="BI29" s="210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09">
        <v>165196.07</v>
      </c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09">
        <f t="shared" si="0"/>
        <v>393503.93</v>
      </c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6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245" t="s">
        <v>215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151" t="s">
        <v>14</v>
      </c>
      <c r="AK30" s="151"/>
      <c r="AL30" s="151"/>
      <c r="AM30" s="151"/>
      <c r="AN30" s="151"/>
      <c r="AO30" s="151"/>
      <c r="AP30" s="151" t="s">
        <v>253</v>
      </c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28"/>
      <c r="BC30" s="28"/>
      <c r="BD30" s="28"/>
      <c r="BE30" s="28"/>
      <c r="BF30" s="28"/>
      <c r="BG30" s="28"/>
      <c r="BH30" s="209">
        <f>SUM(BH31+BH32+BH33+BH34)</f>
        <v>340700</v>
      </c>
      <c r="BI30" s="210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209">
        <f>SUM(BU31+BU32+BU33+BU34)</f>
        <v>170365.40000000002</v>
      </c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09">
        <f t="shared" si="0"/>
        <v>170334.59999999998</v>
      </c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6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237" t="s">
        <v>136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330" t="s">
        <v>14</v>
      </c>
      <c r="AK31" s="330"/>
      <c r="AL31" s="330"/>
      <c r="AM31" s="330"/>
      <c r="AN31" s="330"/>
      <c r="AO31" s="330"/>
      <c r="AP31" s="330" t="s">
        <v>254</v>
      </c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28"/>
      <c r="BC31" s="28"/>
      <c r="BD31" s="28"/>
      <c r="BE31" s="28"/>
      <c r="BF31" s="28"/>
      <c r="BG31" s="28"/>
      <c r="BH31" s="261">
        <v>34900</v>
      </c>
      <c r="BI31" s="262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61">
        <v>23254.72</v>
      </c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09">
        <f t="shared" si="0"/>
        <v>11645.279999999999</v>
      </c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6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18" customHeight="1">
      <c r="A32" s="237" t="s">
        <v>137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151" t="s">
        <v>14</v>
      </c>
      <c r="AK32" s="151"/>
      <c r="AL32" s="151"/>
      <c r="AM32" s="151"/>
      <c r="AN32" s="151"/>
      <c r="AO32" s="151"/>
      <c r="AP32" s="151" t="s">
        <v>255</v>
      </c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20"/>
      <c r="BC32" s="20"/>
      <c r="BD32" s="20"/>
      <c r="BE32" s="20"/>
      <c r="BF32" s="20"/>
      <c r="BG32" s="20"/>
      <c r="BH32" s="205">
        <v>47200</v>
      </c>
      <c r="BI32" s="205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5">
        <v>24927.17</v>
      </c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9">
        <f t="shared" si="0"/>
        <v>22272.83</v>
      </c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6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7" customHeight="1">
      <c r="A33" s="220" t="s">
        <v>256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151" t="s">
        <v>14</v>
      </c>
      <c r="AK33" s="151"/>
      <c r="AL33" s="151"/>
      <c r="AM33" s="151"/>
      <c r="AN33" s="151"/>
      <c r="AO33" s="151"/>
      <c r="AP33" s="151" t="s">
        <v>257</v>
      </c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28"/>
      <c r="BC33" s="28"/>
      <c r="BD33" s="28"/>
      <c r="BE33" s="28"/>
      <c r="BF33" s="28"/>
      <c r="BG33" s="28"/>
      <c r="BH33" s="264">
        <v>119100</v>
      </c>
      <c r="BI33" s="265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64">
        <v>48437.41</v>
      </c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09">
        <f t="shared" si="0"/>
        <v>70662.59</v>
      </c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6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18" customHeight="1">
      <c r="A34" s="237" t="s">
        <v>130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151" t="s">
        <v>14</v>
      </c>
      <c r="AK34" s="151"/>
      <c r="AL34" s="151"/>
      <c r="AM34" s="151"/>
      <c r="AN34" s="151"/>
      <c r="AO34" s="151"/>
      <c r="AP34" s="151" t="s">
        <v>258</v>
      </c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28"/>
      <c r="BC34" s="28"/>
      <c r="BD34" s="28"/>
      <c r="BE34" s="28"/>
      <c r="BF34" s="28"/>
      <c r="BG34" s="28"/>
      <c r="BH34" s="209">
        <v>139500</v>
      </c>
      <c r="BI34" s="210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29"/>
      <c r="BU34" s="209">
        <v>73746.1</v>
      </c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09">
        <f t="shared" si="0"/>
        <v>65753.9</v>
      </c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6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84"/>
      <c r="B35" s="85"/>
      <c r="C35" s="85"/>
      <c r="D35" s="85"/>
      <c r="E35" s="85" t="s">
        <v>388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146" t="s">
        <v>14</v>
      </c>
      <c r="AK35" s="147"/>
      <c r="AL35" s="147"/>
      <c r="AM35" s="147"/>
      <c r="AN35" s="147"/>
      <c r="AO35" s="148"/>
      <c r="AP35" s="146" t="s">
        <v>386</v>
      </c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8"/>
      <c r="BB35" s="28"/>
      <c r="BC35" s="28"/>
      <c r="BD35" s="28"/>
      <c r="BE35" s="28"/>
      <c r="BF35" s="28"/>
      <c r="BG35" s="28"/>
      <c r="BH35" s="88"/>
      <c r="BI35" s="264">
        <f>SUM(BI36)</f>
        <v>46200</v>
      </c>
      <c r="BJ35" s="265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09">
        <f>BU36</f>
        <v>46180</v>
      </c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09">
        <f>BI35-BU35</f>
        <v>20</v>
      </c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6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21.75" customHeight="1">
      <c r="A36" s="84"/>
      <c r="B36" s="85"/>
      <c r="C36" s="85"/>
      <c r="D36" s="85"/>
      <c r="E36" s="221" t="s">
        <v>389</v>
      </c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2"/>
      <c r="AJ36" s="151" t="s">
        <v>14</v>
      </c>
      <c r="AK36" s="151"/>
      <c r="AL36" s="151"/>
      <c r="AM36" s="151"/>
      <c r="AN36" s="151"/>
      <c r="AO36" s="151"/>
      <c r="AP36" s="151" t="s">
        <v>387</v>
      </c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28"/>
      <c r="BC36" s="28"/>
      <c r="BD36" s="28"/>
      <c r="BE36" s="28"/>
      <c r="BF36" s="28"/>
      <c r="BG36" s="28"/>
      <c r="BH36" s="88"/>
      <c r="BI36" s="209">
        <v>46200</v>
      </c>
      <c r="BJ36" s="210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09">
        <v>46180</v>
      </c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09">
        <f>BI36-BU36</f>
        <v>20</v>
      </c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6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18" customHeight="1">
      <c r="A37" s="237" t="s">
        <v>138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151" t="s">
        <v>14</v>
      </c>
      <c r="AK37" s="151"/>
      <c r="AL37" s="151"/>
      <c r="AM37" s="151"/>
      <c r="AN37" s="151"/>
      <c r="AO37" s="151"/>
      <c r="AP37" s="330" t="s">
        <v>259</v>
      </c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28"/>
      <c r="BC37" s="28"/>
      <c r="BD37" s="28"/>
      <c r="BE37" s="28"/>
      <c r="BF37" s="28"/>
      <c r="BG37" s="28"/>
      <c r="BH37" s="261">
        <v>11000</v>
      </c>
      <c r="BI37" s="262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09">
        <v>5759.34</v>
      </c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09">
        <f t="shared" si="0"/>
        <v>5240.66</v>
      </c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6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4" customHeight="1">
      <c r="A38" s="220" t="s">
        <v>139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151" t="s">
        <v>14</v>
      </c>
      <c r="AK38" s="151"/>
      <c r="AL38" s="151"/>
      <c r="AM38" s="151"/>
      <c r="AN38" s="151"/>
      <c r="AO38" s="151"/>
      <c r="AP38" s="151" t="s">
        <v>260</v>
      </c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28"/>
      <c r="BC38" s="28"/>
      <c r="BD38" s="28"/>
      <c r="BE38" s="28"/>
      <c r="BF38" s="28"/>
      <c r="BG38" s="28"/>
      <c r="BH38" s="264">
        <f>SUM(BH39+BH40)</f>
        <v>235800</v>
      </c>
      <c r="BI38" s="265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09">
        <f>BU39+BU40</f>
        <v>80752.89</v>
      </c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09">
        <f t="shared" si="0"/>
        <v>155047.11</v>
      </c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6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24" customFormat="1" ht="25.5" customHeight="1">
      <c r="A39" s="220" t="s">
        <v>140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151" t="s">
        <v>14</v>
      </c>
      <c r="AK39" s="151"/>
      <c r="AL39" s="151"/>
      <c r="AM39" s="19"/>
      <c r="AN39" s="19"/>
      <c r="AO39" s="19"/>
      <c r="AP39" s="151" t="s">
        <v>261</v>
      </c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28"/>
      <c r="BC39" s="28"/>
      <c r="BD39" s="28"/>
      <c r="BE39" s="28"/>
      <c r="BF39" s="28"/>
      <c r="BG39" s="28"/>
      <c r="BH39" s="209">
        <v>10000</v>
      </c>
      <c r="BI39" s="210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09">
        <v>4510</v>
      </c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09">
        <f t="shared" si="0"/>
        <v>5490</v>
      </c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6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</row>
    <row r="40" spans="1:188" s="24" customFormat="1" ht="26.25" customHeight="1">
      <c r="A40" s="220" t="s">
        <v>141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151" t="s">
        <v>14</v>
      </c>
      <c r="AK40" s="151"/>
      <c r="AL40" s="151"/>
      <c r="AM40" s="151"/>
      <c r="AN40" s="151"/>
      <c r="AO40" s="151"/>
      <c r="AP40" s="151" t="s">
        <v>262</v>
      </c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28"/>
      <c r="BC40" s="28"/>
      <c r="BD40" s="28"/>
      <c r="BE40" s="28"/>
      <c r="BF40" s="28"/>
      <c r="BG40" s="28"/>
      <c r="BH40" s="209">
        <v>225800</v>
      </c>
      <c r="BI40" s="210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09">
        <v>76242.89</v>
      </c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09">
        <f aca="true" t="shared" si="1" ref="CI40:CI70">BH40-BU40</f>
        <v>149557.11</v>
      </c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6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1:188" s="72" customFormat="1" ht="24" customHeight="1">
      <c r="A41" s="326" t="s">
        <v>164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236" t="s">
        <v>14</v>
      </c>
      <c r="AK41" s="236"/>
      <c r="AL41" s="236"/>
      <c r="AM41" s="236"/>
      <c r="AN41" s="236"/>
      <c r="AO41" s="236"/>
      <c r="AP41" s="263" t="s">
        <v>228</v>
      </c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40"/>
      <c r="BC41" s="40"/>
      <c r="BD41" s="40"/>
      <c r="BE41" s="40"/>
      <c r="BF41" s="40"/>
      <c r="BG41" s="40"/>
      <c r="BH41" s="258">
        <f>BH42</f>
        <v>200</v>
      </c>
      <c r="BI41" s="259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201">
        <f>BU42</f>
        <v>200</v>
      </c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01">
        <f t="shared" si="1"/>
        <v>0</v>
      </c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3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</row>
    <row r="42" spans="1:188" s="72" customFormat="1" ht="120" customHeight="1">
      <c r="A42" s="220" t="s">
        <v>484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151" t="s">
        <v>14</v>
      </c>
      <c r="AK42" s="151"/>
      <c r="AL42" s="151"/>
      <c r="AM42" s="151"/>
      <c r="AN42" s="151"/>
      <c r="AO42" s="151"/>
      <c r="AP42" s="151" t="s">
        <v>229</v>
      </c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74"/>
      <c r="BC42" s="74"/>
      <c r="BD42" s="74"/>
      <c r="BE42" s="74"/>
      <c r="BF42" s="74"/>
      <c r="BG42" s="74"/>
      <c r="BH42" s="205">
        <f>BH43</f>
        <v>200</v>
      </c>
      <c r="BI42" s="205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09">
        <f>BU43</f>
        <v>200</v>
      </c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09">
        <f t="shared" si="1"/>
        <v>0</v>
      </c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6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</row>
    <row r="43" spans="1:188" s="72" customFormat="1" ht="351.75" customHeight="1">
      <c r="A43" s="220" t="s">
        <v>263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151" t="s">
        <v>14</v>
      </c>
      <c r="AK43" s="151"/>
      <c r="AL43" s="151"/>
      <c r="AM43" s="151"/>
      <c r="AN43" s="151"/>
      <c r="AO43" s="151"/>
      <c r="AP43" s="260" t="s">
        <v>230</v>
      </c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70"/>
      <c r="BC43" s="70"/>
      <c r="BD43" s="70"/>
      <c r="BE43" s="70"/>
      <c r="BF43" s="70"/>
      <c r="BG43" s="70"/>
      <c r="BH43" s="261">
        <f>BH44</f>
        <v>200</v>
      </c>
      <c r="BI43" s="262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09">
        <f>BU44</f>
        <v>200</v>
      </c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09">
        <f t="shared" si="1"/>
        <v>0</v>
      </c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6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</row>
    <row r="44" spans="1:188" s="72" customFormat="1" ht="24" customHeight="1">
      <c r="A44" s="220" t="s">
        <v>124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151" t="s">
        <v>14</v>
      </c>
      <c r="AK44" s="151"/>
      <c r="AL44" s="151"/>
      <c r="AM44" s="151"/>
      <c r="AN44" s="151"/>
      <c r="AO44" s="151"/>
      <c r="AP44" s="151" t="s">
        <v>264</v>
      </c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28"/>
      <c r="BC44" s="28"/>
      <c r="BD44" s="28"/>
      <c r="BE44" s="28"/>
      <c r="BF44" s="28"/>
      <c r="BG44" s="28"/>
      <c r="BH44" s="264">
        <f>BH45</f>
        <v>200</v>
      </c>
      <c r="BI44" s="265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09">
        <f>BU45</f>
        <v>200</v>
      </c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09">
        <f t="shared" si="1"/>
        <v>0</v>
      </c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6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</row>
    <row r="45" spans="1:188" s="72" customFormat="1" ht="25.5" customHeight="1">
      <c r="A45" s="220" t="s">
        <v>139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151" t="s">
        <v>14</v>
      </c>
      <c r="AK45" s="151"/>
      <c r="AL45" s="151"/>
      <c r="AM45" s="19"/>
      <c r="AN45" s="19"/>
      <c r="AO45" s="19"/>
      <c r="AP45" s="151" t="s">
        <v>265</v>
      </c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70"/>
      <c r="BC45" s="70"/>
      <c r="BD45" s="70"/>
      <c r="BE45" s="70"/>
      <c r="BF45" s="70"/>
      <c r="BG45" s="70"/>
      <c r="BH45" s="209">
        <f>BH46</f>
        <v>200</v>
      </c>
      <c r="BI45" s="210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09">
        <f>BU46</f>
        <v>200</v>
      </c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09">
        <f t="shared" si="1"/>
        <v>0</v>
      </c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6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</row>
    <row r="46" spans="1:188" s="72" customFormat="1" ht="26.25" customHeight="1">
      <c r="A46" s="220" t="s">
        <v>141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151" t="s">
        <v>14</v>
      </c>
      <c r="AK46" s="151"/>
      <c r="AL46" s="151"/>
      <c r="AM46" s="151"/>
      <c r="AN46" s="151"/>
      <c r="AO46" s="151"/>
      <c r="AP46" s="151" t="s">
        <v>266</v>
      </c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70"/>
      <c r="BC46" s="70"/>
      <c r="BD46" s="70"/>
      <c r="BE46" s="70"/>
      <c r="BF46" s="70"/>
      <c r="BG46" s="70"/>
      <c r="BH46" s="209">
        <v>200</v>
      </c>
      <c r="BI46" s="210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09">
        <v>200</v>
      </c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09">
        <f t="shared" si="1"/>
        <v>0</v>
      </c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6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</row>
    <row r="47" spans="1:98" s="52" customFormat="1" ht="26.25" customHeight="1">
      <c r="A47" s="270" t="s">
        <v>142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35" t="s">
        <v>14</v>
      </c>
      <c r="AK47" s="235"/>
      <c r="AL47" s="235"/>
      <c r="AM47" s="53"/>
      <c r="AN47" s="53"/>
      <c r="AO47" s="53"/>
      <c r="AP47" s="235" t="s">
        <v>344</v>
      </c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51"/>
      <c r="BC47" s="51"/>
      <c r="BD47" s="51"/>
      <c r="BE47" s="51"/>
      <c r="BF47" s="51"/>
      <c r="BG47" s="51"/>
      <c r="BH47" s="253">
        <f>BH48</f>
        <v>400000</v>
      </c>
      <c r="BI47" s="254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253">
        <f>BU48</f>
        <v>32245.42</v>
      </c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89"/>
      <c r="CH47" s="289"/>
      <c r="CI47" s="282">
        <f t="shared" si="1"/>
        <v>367754.58</v>
      </c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4"/>
    </row>
    <row r="48" spans="1:188" s="24" customFormat="1" ht="52.5" customHeight="1">
      <c r="A48" s="220" t="s">
        <v>211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151" t="s">
        <v>14</v>
      </c>
      <c r="AK48" s="151"/>
      <c r="AL48" s="151"/>
      <c r="AM48" s="19"/>
      <c r="AN48" s="19"/>
      <c r="AO48" s="19"/>
      <c r="AP48" s="151" t="s">
        <v>345</v>
      </c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28"/>
      <c r="BC48" s="28"/>
      <c r="BD48" s="28"/>
      <c r="BE48" s="28"/>
      <c r="BF48" s="28"/>
      <c r="BG48" s="28"/>
      <c r="BH48" s="209">
        <f>BH49</f>
        <v>400000</v>
      </c>
      <c r="BI48" s="210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09">
        <f>BU49</f>
        <v>32245.42</v>
      </c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09">
        <f aca="true" t="shared" si="2" ref="CI48:CI53">BH48-BU48</f>
        <v>367754.58</v>
      </c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6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48" customHeight="1">
      <c r="A49" s="220" t="s">
        <v>347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151" t="s">
        <v>14</v>
      </c>
      <c r="AK49" s="151"/>
      <c r="AL49" s="151"/>
      <c r="AM49" s="19"/>
      <c r="AN49" s="19"/>
      <c r="AO49" s="19"/>
      <c r="AP49" s="151" t="s">
        <v>346</v>
      </c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28"/>
      <c r="BC49" s="28"/>
      <c r="BD49" s="28"/>
      <c r="BE49" s="28"/>
      <c r="BF49" s="28"/>
      <c r="BG49" s="28"/>
      <c r="BH49" s="209">
        <f>BH50</f>
        <v>400000</v>
      </c>
      <c r="BI49" s="210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09">
        <f>BU50</f>
        <v>32245.42</v>
      </c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09">
        <f t="shared" si="2"/>
        <v>367754.58</v>
      </c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6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7" customHeight="1">
      <c r="A50" s="220" t="s">
        <v>124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151" t="s">
        <v>14</v>
      </c>
      <c r="AK50" s="151"/>
      <c r="AL50" s="151"/>
      <c r="AM50" s="19"/>
      <c r="AN50" s="19"/>
      <c r="AO50" s="19"/>
      <c r="AP50" s="151" t="s">
        <v>348</v>
      </c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28"/>
      <c r="BC50" s="28"/>
      <c r="BD50" s="28"/>
      <c r="BE50" s="28"/>
      <c r="BF50" s="28"/>
      <c r="BG50" s="28"/>
      <c r="BH50" s="209">
        <f>BH51+BH54</f>
        <v>400000</v>
      </c>
      <c r="BI50" s="210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09">
        <f>BU51+BU54</f>
        <v>32245.42</v>
      </c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09">
        <f t="shared" si="2"/>
        <v>367754.58</v>
      </c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6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4" customHeight="1">
      <c r="A51" s="220" t="s">
        <v>144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151" t="s">
        <v>14</v>
      </c>
      <c r="AK51" s="151"/>
      <c r="AL51" s="151"/>
      <c r="AM51" s="19"/>
      <c r="AN51" s="19"/>
      <c r="AO51" s="19"/>
      <c r="AP51" s="151" t="s">
        <v>349</v>
      </c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28"/>
      <c r="BC51" s="28"/>
      <c r="BD51" s="28"/>
      <c r="BE51" s="28"/>
      <c r="BF51" s="28"/>
      <c r="BG51" s="28"/>
      <c r="BH51" s="209">
        <f>BH52</f>
        <v>400000</v>
      </c>
      <c r="BI51" s="210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09">
        <f>BU52</f>
        <v>32245.42</v>
      </c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09">
        <f t="shared" si="2"/>
        <v>367754.58</v>
      </c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6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2.5" customHeight="1">
      <c r="A52" s="245" t="s">
        <v>215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151" t="s">
        <v>14</v>
      </c>
      <c r="AK52" s="151"/>
      <c r="AL52" s="151"/>
      <c r="AM52" s="19"/>
      <c r="AN52" s="19"/>
      <c r="AO52" s="19"/>
      <c r="AP52" s="151" t="s">
        <v>350</v>
      </c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28"/>
      <c r="BC52" s="28"/>
      <c r="BD52" s="28"/>
      <c r="BE52" s="28"/>
      <c r="BF52" s="28"/>
      <c r="BG52" s="28"/>
      <c r="BH52" s="209">
        <f>BH53</f>
        <v>400000</v>
      </c>
      <c r="BI52" s="210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09">
        <f>BU53</f>
        <v>32245.42</v>
      </c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09">
        <f t="shared" si="2"/>
        <v>367754.58</v>
      </c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6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7" customHeight="1">
      <c r="A53" s="237" t="s">
        <v>130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151" t="s">
        <v>14</v>
      </c>
      <c r="AK53" s="151"/>
      <c r="AL53" s="151"/>
      <c r="AM53" s="19"/>
      <c r="AN53" s="19"/>
      <c r="AO53" s="19"/>
      <c r="AP53" s="151" t="s">
        <v>351</v>
      </c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28"/>
      <c r="BC53" s="28"/>
      <c r="BD53" s="28"/>
      <c r="BE53" s="28"/>
      <c r="BF53" s="28"/>
      <c r="BG53" s="28"/>
      <c r="BH53" s="209">
        <v>400000</v>
      </c>
      <c r="BI53" s="210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09">
        <v>32245.42</v>
      </c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09">
        <f t="shared" si="2"/>
        <v>367754.58</v>
      </c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6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4" customHeight="1">
      <c r="A54" s="237" t="s">
        <v>143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51" t="s">
        <v>14</v>
      </c>
      <c r="AK54" s="151"/>
      <c r="AL54" s="151"/>
      <c r="AM54" s="19"/>
      <c r="AN54" s="19"/>
      <c r="AO54" s="19"/>
      <c r="AP54" s="151" t="s">
        <v>352</v>
      </c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28"/>
      <c r="BC54" s="28"/>
      <c r="BD54" s="28"/>
      <c r="BE54" s="28"/>
      <c r="BF54" s="28"/>
      <c r="BG54" s="28"/>
      <c r="BH54" s="209">
        <v>0</v>
      </c>
      <c r="BI54" s="210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09">
        <v>0</v>
      </c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09">
        <f>BH54-BU54</f>
        <v>0</v>
      </c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6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98" s="52" customFormat="1" ht="18" customHeight="1">
      <c r="A55" s="270" t="s">
        <v>145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35" t="s">
        <v>14</v>
      </c>
      <c r="AK55" s="235"/>
      <c r="AL55" s="235"/>
      <c r="AM55" s="48"/>
      <c r="AN55" s="48"/>
      <c r="AO55" s="48"/>
      <c r="AP55" s="235" t="s">
        <v>146</v>
      </c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51"/>
      <c r="BC55" s="51"/>
      <c r="BD55" s="51"/>
      <c r="BE55" s="51"/>
      <c r="BF55" s="51"/>
      <c r="BG55" s="51"/>
      <c r="BH55" s="253">
        <f aca="true" t="shared" si="3" ref="BH55:BH60">BH56</f>
        <v>136100</v>
      </c>
      <c r="BI55" s="254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253">
        <f aca="true" t="shared" si="4" ref="BU55:BU60">BU56</f>
        <v>43657.34</v>
      </c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2">
        <f t="shared" si="1"/>
        <v>92442.66</v>
      </c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4"/>
    </row>
    <row r="56" spans="1:188" s="24" customFormat="1" ht="24.75" customHeight="1">
      <c r="A56" s="220" t="s">
        <v>147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151" t="s">
        <v>14</v>
      </c>
      <c r="AK56" s="151"/>
      <c r="AL56" s="151"/>
      <c r="AM56" s="19"/>
      <c r="AN56" s="19"/>
      <c r="AO56" s="19"/>
      <c r="AP56" s="151" t="s">
        <v>148</v>
      </c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31"/>
      <c r="BC56" s="31"/>
      <c r="BD56" s="31"/>
      <c r="BE56" s="31"/>
      <c r="BF56" s="31"/>
      <c r="BG56" s="31"/>
      <c r="BH56" s="209">
        <f t="shared" si="3"/>
        <v>136100</v>
      </c>
      <c r="BI56" s="210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09">
        <f t="shared" si="4"/>
        <v>43657.34</v>
      </c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09">
        <f t="shared" si="1"/>
        <v>92442.66</v>
      </c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6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27.75" customHeight="1">
      <c r="A57" s="220" t="s">
        <v>149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151" t="s">
        <v>14</v>
      </c>
      <c r="AK57" s="151"/>
      <c r="AL57" s="151"/>
      <c r="AM57" s="19"/>
      <c r="AN57" s="19"/>
      <c r="AO57" s="19"/>
      <c r="AP57" s="331" t="s">
        <v>150</v>
      </c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3"/>
      <c r="BB57" s="28"/>
      <c r="BC57" s="28"/>
      <c r="BD57" s="28"/>
      <c r="BE57" s="28"/>
      <c r="BF57" s="28"/>
      <c r="BG57" s="28"/>
      <c r="BH57" s="209">
        <f t="shared" si="3"/>
        <v>136100</v>
      </c>
      <c r="BI57" s="210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09">
        <f t="shared" si="4"/>
        <v>43657.34</v>
      </c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09">
        <f t="shared" si="1"/>
        <v>92442.66</v>
      </c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6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46.5" customHeight="1">
      <c r="A58" s="233" t="s">
        <v>151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151" t="s">
        <v>14</v>
      </c>
      <c r="AK58" s="151"/>
      <c r="AL58" s="151"/>
      <c r="AM58" s="19"/>
      <c r="AN58" s="19"/>
      <c r="AO58" s="19"/>
      <c r="AP58" s="146" t="s">
        <v>152</v>
      </c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8"/>
      <c r="BB58" s="28"/>
      <c r="BC58" s="28"/>
      <c r="BD58" s="28"/>
      <c r="BE58" s="28"/>
      <c r="BF58" s="28"/>
      <c r="BG58" s="28"/>
      <c r="BH58" s="209">
        <f t="shared" si="3"/>
        <v>136100</v>
      </c>
      <c r="BI58" s="210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09">
        <f t="shared" si="4"/>
        <v>43657.34</v>
      </c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09">
        <f t="shared" si="1"/>
        <v>92442.66</v>
      </c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6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24.75" customHeight="1">
      <c r="A59" s="220" t="s">
        <v>124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151" t="s">
        <v>14</v>
      </c>
      <c r="AK59" s="151"/>
      <c r="AL59" s="151"/>
      <c r="AM59" s="19"/>
      <c r="AN59" s="19"/>
      <c r="AO59" s="19"/>
      <c r="AP59" s="146" t="s">
        <v>267</v>
      </c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8"/>
      <c r="BB59" s="28"/>
      <c r="BC59" s="28"/>
      <c r="BD59" s="28"/>
      <c r="BE59" s="28"/>
      <c r="BF59" s="28"/>
      <c r="BG59" s="28"/>
      <c r="BH59" s="209">
        <f>BH60</f>
        <v>136100</v>
      </c>
      <c r="BI59" s="210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09">
        <f>BU60</f>
        <v>43657.34</v>
      </c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09">
        <f t="shared" si="1"/>
        <v>92442.66</v>
      </c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6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18" customHeight="1">
      <c r="A60" s="220" t="s">
        <v>125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151" t="s">
        <v>14</v>
      </c>
      <c r="AK60" s="151"/>
      <c r="AL60" s="151"/>
      <c r="AM60" s="19"/>
      <c r="AN60" s="19"/>
      <c r="AO60" s="19"/>
      <c r="AP60" s="146" t="s">
        <v>268</v>
      </c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8"/>
      <c r="BB60" s="28"/>
      <c r="BC60" s="28"/>
      <c r="BD60" s="28"/>
      <c r="BE60" s="28"/>
      <c r="BF60" s="28"/>
      <c r="BG60" s="28"/>
      <c r="BH60" s="209">
        <f t="shared" si="3"/>
        <v>136100</v>
      </c>
      <c r="BI60" s="210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09">
        <f t="shared" si="4"/>
        <v>43657.34</v>
      </c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09">
        <f t="shared" si="1"/>
        <v>92442.66</v>
      </c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6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30" customHeight="1">
      <c r="A61" s="278" t="s">
        <v>126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151" t="s">
        <v>14</v>
      </c>
      <c r="AK61" s="151"/>
      <c r="AL61" s="151"/>
      <c r="AM61" s="19"/>
      <c r="AN61" s="19"/>
      <c r="AO61" s="19"/>
      <c r="AP61" s="146" t="s">
        <v>269</v>
      </c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8"/>
      <c r="BB61" s="28"/>
      <c r="BC61" s="28"/>
      <c r="BD61" s="28"/>
      <c r="BE61" s="28"/>
      <c r="BF61" s="28"/>
      <c r="BG61" s="28"/>
      <c r="BH61" s="209">
        <f>SUM(BH62+BH63)</f>
        <v>136100</v>
      </c>
      <c r="BI61" s="210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09">
        <f>SUM(BU62+BU63)</f>
        <v>43657.34</v>
      </c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09">
        <f t="shared" si="1"/>
        <v>92442.66</v>
      </c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6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18" customHeight="1">
      <c r="A62" s="245" t="s">
        <v>127</v>
      </c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151" t="s">
        <v>14</v>
      </c>
      <c r="AK62" s="151"/>
      <c r="AL62" s="151"/>
      <c r="AM62" s="19"/>
      <c r="AN62" s="19"/>
      <c r="AO62" s="19"/>
      <c r="AP62" s="146" t="s">
        <v>270</v>
      </c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8"/>
      <c r="BB62" s="28"/>
      <c r="BC62" s="28"/>
      <c r="BD62" s="28"/>
      <c r="BE62" s="28"/>
      <c r="BF62" s="28"/>
      <c r="BG62" s="28"/>
      <c r="BH62" s="209">
        <v>101400</v>
      </c>
      <c r="BI62" s="210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09">
        <v>33826</v>
      </c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09">
        <f t="shared" si="1"/>
        <v>67574</v>
      </c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6"/>
      <c r="CU62" s="79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26.25" customHeight="1">
      <c r="A63" s="233" t="s">
        <v>129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151" t="s">
        <v>14</v>
      </c>
      <c r="AK63" s="151"/>
      <c r="AL63" s="151"/>
      <c r="AM63" s="19"/>
      <c r="AN63" s="19"/>
      <c r="AO63" s="19"/>
      <c r="AP63" s="146" t="s">
        <v>271</v>
      </c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8"/>
      <c r="BB63" s="28"/>
      <c r="BC63" s="28"/>
      <c r="BD63" s="28"/>
      <c r="BE63" s="28"/>
      <c r="BF63" s="28"/>
      <c r="BG63" s="28"/>
      <c r="BH63" s="209">
        <v>34700</v>
      </c>
      <c r="BI63" s="210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09">
        <v>9831.34</v>
      </c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09">
        <f t="shared" si="1"/>
        <v>24868.66</v>
      </c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6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98" s="44" customFormat="1" ht="38.25" customHeight="1">
      <c r="A64" s="342" t="s">
        <v>153</v>
      </c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39" t="s">
        <v>14</v>
      </c>
      <c r="AK64" s="339"/>
      <c r="AL64" s="339"/>
      <c r="AM64" s="339"/>
      <c r="AN64" s="339"/>
      <c r="AO64" s="339"/>
      <c r="AP64" s="335" t="s">
        <v>154</v>
      </c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7"/>
      <c r="BB64" s="54"/>
      <c r="BC64" s="54"/>
      <c r="BD64" s="54"/>
      <c r="BE64" s="54"/>
      <c r="BF64" s="54"/>
      <c r="BG64" s="54"/>
      <c r="BH64" s="364">
        <f aca="true" t="shared" si="5" ref="BH64:BH69">BH65</f>
        <v>20000</v>
      </c>
      <c r="BI64" s="384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364">
        <f aca="true" t="shared" si="6" ref="BU64:BU69">BU65</f>
        <v>938</v>
      </c>
      <c r="BV64" s="365"/>
      <c r="BW64" s="365"/>
      <c r="BX64" s="365"/>
      <c r="BY64" s="365"/>
      <c r="BZ64" s="365"/>
      <c r="CA64" s="365"/>
      <c r="CB64" s="365"/>
      <c r="CC64" s="365"/>
      <c r="CD64" s="365"/>
      <c r="CE64" s="365"/>
      <c r="CF64" s="365"/>
      <c r="CG64" s="365"/>
      <c r="CH64" s="365"/>
      <c r="CI64" s="255">
        <f t="shared" si="1"/>
        <v>19062</v>
      </c>
      <c r="CJ64" s="256"/>
      <c r="CK64" s="256"/>
      <c r="CL64" s="256"/>
      <c r="CM64" s="256"/>
      <c r="CN64" s="256"/>
      <c r="CO64" s="256"/>
      <c r="CP64" s="256"/>
      <c r="CQ64" s="256"/>
      <c r="CR64" s="256"/>
      <c r="CS64" s="256"/>
      <c r="CT64" s="257"/>
    </row>
    <row r="65" spans="1:188" s="24" customFormat="1" ht="52.5" customHeight="1">
      <c r="A65" s="344" t="s">
        <v>212</v>
      </c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252" t="s">
        <v>14</v>
      </c>
      <c r="AK65" s="252"/>
      <c r="AL65" s="252"/>
      <c r="AM65" s="252"/>
      <c r="AN65" s="252"/>
      <c r="AO65" s="252"/>
      <c r="AP65" s="247" t="s">
        <v>155</v>
      </c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9"/>
      <c r="BB65" s="28"/>
      <c r="BC65" s="28"/>
      <c r="BD65" s="28"/>
      <c r="BE65" s="28"/>
      <c r="BF65" s="28"/>
      <c r="BG65" s="28"/>
      <c r="BH65" s="209">
        <f t="shared" si="5"/>
        <v>20000</v>
      </c>
      <c r="BI65" s="210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09">
        <f t="shared" si="6"/>
        <v>938</v>
      </c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09">
        <f t="shared" si="1"/>
        <v>19062</v>
      </c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6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4" customHeight="1">
      <c r="A66" s="326" t="s">
        <v>315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38" t="s">
        <v>14</v>
      </c>
      <c r="AK66" s="338"/>
      <c r="AL66" s="338"/>
      <c r="AM66" s="338"/>
      <c r="AN66" s="338"/>
      <c r="AO66" s="338"/>
      <c r="AP66" s="372" t="s">
        <v>272</v>
      </c>
      <c r="AQ66" s="373"/>
      <c r="AR66" s="373"/>
      <c r="AS66" s="373"/>
      <c r="AT66" s="373"/>
      <c r="AU66" s="373"/>
      <c r="AV66" s="373"/>
      <c r="AW66" s="373"/>
      <c r="AX66" s="373"/>
      <c r="AY66" s="373"/>
      <c r="AZ66" s="373"/>
      <c r="BA66" s="374"/>
      <c r="BB66" s="31"/>
      <c r="BC66" s="31"/>
      <c r="BD66" s="31"/>
      <c r="BE66" s="31"/>
      <c r="BF66" s="31"/>
      <c r="BG66" s="31"/>
      <c r="BH66" s="201">
        <f t="shared" si="5"/>
        <v>20000</v>
      </c>
      <c r="BI66" s="20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201">
        <f t="shared" si="6"/>
        <v>938</v>
      </c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01">
        <f t="shared" si="1"/>
        <v>19062</v>
      </c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3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84.75" customHeight="1">
      <c r="A67" s="239" t="s">
        <v>391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334" t="s">
        <v>14</v>
      </c>
      <c r="AK67" s="334"/>
      <c r="AL67" s="334"/>
      <c r="AM67" s="334"/>
      <c r="AN67" s="334"/>
      <c r="AO67" s="334"/>
      <c r="AP67" s="375" t="s">
        <v>273</v>
      </c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7"/>
      <c r="BB67" s="89"/>
      <c r="BC67" s="89"/>
      <c r="BD67" s="89"/>
      <c r="BE67" s="89"/>
      <c r="BF67" s="89"/>
      <c r="BG67" s="89"/>
      <c r="BH67" s="223">
        <f t="shared" si="5"/>
        <v>20000</v>
      </c>
      <c r="BI67" s="232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223">
        <f t="shared" si="6"/>
        <v>938</v>
      </c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3">
        <f t="shared" si="1"/>
        <v>19062</v>
      </c>
      <c r="CJ67" s="224"/>
      <c r="CK67" s="224"/>
      <c r="CL67" s="224"/>
      <c r="CM67" s="224"/>
      <c r="CN67" s="224"/>
      <c r="CO67" s="224"/>
      <c r="CP67" s="224"/>
      <c r="CQ67" s="224"/>
      <c r="CR67" s="224"/>
      <c r="CS67" s="224"/>
      <c r="CT67" s="225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34.5" customHeight="1">
      <c r="A68" s="250" t="s">
        <v>124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2" t="s">
        <v>14</v>
      </c>
      <c r="AK68" s="252"/>
      <c r="AL68" s="252"/>
      <c r="AM68" s="252"/>
      <c r="AN68" s="252"/>
      <c r="AO68" s="252"/>
      <c r="AP68" s="247" t="s">
        <v>274</v>
      </c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9"/>
      <c r="BB68" s="37"/>
      <c r="BC68" s="37"/>
      <c r="BD68" s="37"/>
      <c r="BE68" s="37"/>
      <c r="BF68" s="37"/>
      <c r="BG68" s="37"/>
      <c r="BH68" s="380">
        <f>BH69+BH73+BI72</f>
        <v>20000</v>
      </c>
      <c r="BI68" s="381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219">
        <f>BU69+BU73+BU72</f>
        <v>938</v>
      </c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09">
        <f t="shared" si="1"/>
        <v>19062</v>
      </c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6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24" customFormat="1" ht="18" customHeight="1">
      <c r="A69" s="220" t="s">
        <v>144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151" t="s">
        <v>14</v>
      </c>
      <c r="AK69" s="151"/>
      <c r="AL69" s="151"/>
      <c r="AM69" s="151"/>
      <c r="AN69" s="151"/>
      <c r="AO69" s="151"/>
      <c r="AP69" s="247" t="s">
        <v>275</v>
      </c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9"/>
      <c r="BB69" s="28"/>
      <c r="BC69" s="28"/>
      <c r="BD69" s="28"/>
      <c r="BE69" s="28"/>
      <c r="BF69" s="28"/>
      <c r="BG69" s="28"/>
      <c r="BH69" s="209">
        <f t="shared" si="5"/>
        <v>10000</v>
      </c>
      <c r="BI69" s="21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9">
        <f t="shared" si="6"/>
        <v>0</v>
      </c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09">
        <f t="shared" si="1"/>
        <v>10000</v>
      </c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6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</row>
    <row r="70" spans="1:188" s="24" customFormat="1" ht="18" customHeight="1">
      <c r="A70" s="245" t="s">
        <v>215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151" t="s">
        <v>14</v>
      </c>
      <c r="AK70" s="151"/>
      <c r="AL70" s="151"/>
      <c r="AM70" s="151"/>
      <c r="AN70" s="151"/>
      <c r="AO70" s="151"/>
      <c r="AP70" s="247" t="s">
        <v>276</v>
      </c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9"/>
      <c r="BB70" s="28"/>
      <c r="BC70" s="28"/>
      <c r="BD70" s="28"/>
      <c r="BE70" s="28"/>
      <c r="BF70" s="28"/>
      <c r="BG70" s="28"/>
      <c r="BH70" s="205">
        <f>SUM(BH71)</f>
        <v>10000</v>
      </c>
      <c r="BI70" s="205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5">
        <f>SUM(BU71)</f>
        <v>0</v>
      </c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9">
        <f t="shared" si="1"/>
        <v>10000</v>
      </c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6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24" customFormat="1" ht="18" customHeight="1">
      <c r="A71" s="237" t="s">
        <v>130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151" t="s">
        <v>14</v>
      </c>
      <c r="AK71" s="151"/>
      <c r="AL71" s="151"/>
      <c r="AM71" s="19"/>
      <c r="AN71" s="19"/>
      <c r="AO71" s="19"/>
      <c r="AP71" s="247" t="s">
        <v>277</v>
      </c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9"/>
      <c r="BB71" s="28"/>
      <c r="BC71" s="28"/>
      <c r="BD71" s="28"/>
      <c r="BE71" s="28"/>
      <c r="BF71" s="28"/>
      <c r="BG71" s="28"/>
      <c r="BH71" s="205">
        <v>10000</v>
      </c>
      <c r="BI71" s="205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9">
        <v>0</v>
      </c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09">
        <f aca="true" t="shared" si="7" ref="CI71:CI98">BH71-BU71</f>
        <v>10000</v>
      </c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6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18" customHeight="1">
      <c r="A72" s="84"/>
      <c r="B72" s="85"/>
      <c r="C72" s="85"/>
      <c r="D72" s="85"/>
      <c r="E72" s="238" t="s">
        <v>143</v>
      </c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387"/>
      <c r="AJ72" s="151" t="s">
        <v>14</v>
      </c>
      <c r="AK72" s="151"/>
      <c r="AL72" s="151"/>
      <c r="AM72" s="19"/>
      <c r="AN72" s="19"/>
      <c r="AO72" s="19"/>
      <c r="AP72" s="247" t="s">
        <v>392</v>
      </c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9"/>
      <c r="BB72" s="28"/>
      <c r="BC72" s="28"/>
      <c r="BD72" s="28"/>
      <c r="BE72" s="28"/>
      <c r="BF72" s="28"/>
      <c r="BG72" s="28"/>
      <c r="BH72" s="83"/>
      <c r="BI72" s="209">
        <v>4000</v>
      </c>
      <c r="BJ72" s="210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09">
        <v>938</v>
      </c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09">
        <f>BI72-BU72</f>
        <v>3062</v>
      </c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6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27.75" customHeight="1">
      <c r="A73" s="220" t="s">
        <v>139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151" t="s">
        <v>14</v>
      </c>
      <c r="AK73" s="151"/>
      <c r="AL73" s="151"/>
      <c r="AM73" s="19"/>
      <c r="AN73" s="19"/>
      <c r="AO73" s="19"/>
      <c r="AP73" s="247" t="s">
        <v>278</v>
      </c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9"/>
      <c r="BB73" s="28"/>
      <c r="BC73" s="28"/>
      <c r="BD73" s="28"/>
      <c r="BE73" s="28"/>
      <c r="BF73" s="28"/>
      <c r="BG73" s="28"/>
      <c r="BH73" s="209">
        <f>BH74</f>
        <v>6000</v>
      </c>
      <c r="BI73" s="210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09">
        <v>0</v>
      </c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09">
        <f t="shared" si="7"/>
        <v>6000</v>
      </c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6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25.5" customHeight="1">
      <c r="A74" s="220" t="s">
        <v>140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151" t="s">
        <v>14</v>
      </c>
      <c r="AK74" s="151"/>
      <c r="AL74" s="151"/>
      <c r="AM74" s="19"/>
      <c r="AN74" s="19"/>
      <c r="AO74" s="19"/>
      <c r="AP74" s="247" t="s">
        <v>279</v>
      </c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9"/>
      <c r="BB74" s="28"/>
      <c r="BC74" s="28"/>
      <c r="BD74" s="28"/>
      <c r="BE74" s="28"/>
      <c r="BF74" s="28"/>
      <c r="BG74" s="28"/>
      <c r="BH74" s="209">
        <v>6000</v>
      </c>
      <c r="BI74" s="210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09">
        <v>0</v>
      </c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09">
        <f>BH74-BU74</f>
        <v>6000</v>
      </c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6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340" t="s">
        <v>213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78" t="s">
        <v>14</v>
      </c>
      <c r="AK75" s="378"/>
      <c r="AL75" s="378"/>
      <c r="AM75" s="62"/>
      <c r="AN75" s="62"/>
      <c r="AO75" s="62"/>
      <c r="AP75" s="378" t="s">
        <v>214</v>
      </c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63"/>
      <c r="BC75" s="63"/>
      <c r="BD75" s="63"/>
      <c r="BE75" s="63"/>
      <c r="BF75" s="63"/>
      <c r="BG75" s="63"/>
      <c r="BH75" s="369">
        <f>BH76</f>
        <v>492800</v>
      </c>
      <c r="BI75" s="369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255">
        <f>BU76</f>
        <v>0</v>
      </c>
      <c r="BV75" s="256"/>
      <c r="BW75" s="256"/>
      <c r="BX75" s="256"/>
      <c r="BY75" s="256"/>
      <c r="BZ75" s="256"/>
      <c r="CA75" s="256"/>
      <c r="CB75" s="256"/>
      <c r="CC75" s="256"/>
      <c r="CD75" s="256"/>
      <c r="CE75" s="256"/>
      <c r="CF75" s="256"/>
      <c r="CG75" s="256"/>
      <c r="CH75" s="256"/>
      <c r="CI75" s="255">
        <f>BH75-BU75</f>
        <v>492800</v>
      </c>
      <c r="CJ75" s="256"/>
      <c r="CK75" s="256"/>
      <c r="CL75" s="256"/>
      <c r="CM75" s="256"/>
      <c r="CN75" s="256"/>
      <c r="CO75" s="256"/>
      <c r="CP75" s="256"/>
      <c r="CQ75" s="256"/>
      <c r="CR75" s="256"/>
      <c r="CS75" s="256"/>
      <c r="CT75" s="257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24.75" customHeight="1">
      <c r="A76" s="344" t="s">
        <v>353</v>
      </c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252" t="s">
        <v>14</v>
      </c>
      <c r="AK76" s="252"/>
      <c r="AL76" s="252"/>
      <c r="AM76" s="252"/>
      <c r="AN76" s="252"/>
      <c r="AO76" s="252"/>
      <c r="AP76" s="151" t="s">
        <v>354</v>
      </c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28"/>
      <c r="BC76" s="28"/>
      <c r="BD76" s="28"/>
      <c r="BE76" s="28"/>
      <c r="BF76" s="28"/>
      <c r="BG76" s="28"/>
      <c r="BH76" s="209">
        <f>BH77</f>
        <v>492800</v>
      </c>
      <c r="BI76" s="210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09">
        <f>BU77</f>
        <v>0</v>
      </c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09">
        <f aca="true" t="shared" si="8" ref="CI76:CI83">BH76-BU76</f>
        <v>492800</v>
      </c>
      <c r="CJ76" s="211"/>
      <c r="CK76" s="211"/>
      <c r="CL76" s="211"/>
      <c r="CM76" s="211"/>
      <c r="CN76" s="211"/>
      <c r="CO76" s="211"/>
      <c r="CP76" s="211"/>
      <c r="CQ76" s="211"/>
      <c r="CR76" s="211"/>
      <c r="CS76" s="211"/>
      <c r="CT76" s="216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25.5" customHeight="1">
      <c r="A77" s="325" t="s">
        <v>164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252" t="s">
        <v>14</v>
      </c>
      <c r="AK77" s="252"/>
      <c r="AL77" s="252"/>
      <c r="AM77" s="252"/>
      <c r="AN77" s="252"/>
      <c r="AO77" s="252"/>
      <c r="AP77" s="151" t="s">
        <v>393</v>
      </c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28"/>
      <c r="BC77" s="28"/>
      <c r="BD77" s="28"/>
      <c r="BE77" s="28"/>
      <c r="BF77" s="28"/>
      <c r="BG77" s="28"/>
      <c r="BH77" s="209">
        <f>BH78</f>
        <v>492800</v>
      </c>
      <c r="BI77" s="210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09">
        <f>BU78</f>
        <v>0</v>
      </c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09">
        <f t="shared" si="8"/>
        <v>492800</v>
      </c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6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82.5" customHeight="1">
      <c r="A78" s="325" t="s">
        <v>325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252" t="s">
        <v>14</v>
      </c>
      <c r="AK78" s="252"/>
      <c r="AL78" s="252"/>
      <c r="AM78" s="252"/>
      <c r="AN78" s="252"/>
      <c r="AO78" s="252"/>
      <c r="AP78" s="151" t="s">
        <v>394</v>
      </c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28"/>
      <c r="BC78" s="28"/>
      <c r="BD78" s="28"/>
      <c r="BE78" s="28"/>
      <c r="BF78" s="28"/>
      <c r="BG78" s="28"/>
      <c r="BH78" s="209">
        <f>BH80</f>
        <v>492800</v>
      </c>
      <c r="BI78" s="210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09">
        <f>BU80</f>
        <v>0</v>
      </c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09">
        <f t="shared" si="8"/>
        <v>492800</v>
      </c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6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72.75" customHeight="1">
      <c r="A79" s="217" t="s">
        <v>326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52" t="s">
        <v>14</v>
      </c>
      <c r="AK79" s="252"/>
      <c r="AL79" s="252"/>
      <c r="AM79" s="252"/>
      <c r="AN79" s="252"/>
      <c r="AO79" s="252"/>
      <c r="AP79" s="151" t="s">
        <v>399</v>
      </c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28"/>
      <c r="BC79" s="28"/>
      <c r="BD79" s="28"/>
      <c r="BE79" s="28"/>
      <c r="BF79" s="28"/>
      <c r="BG79" s="28"/>
      <c r="BH79" s="83"/>
      <c r="BI79" s="209">
        <v>492800</v>
      </c>
      <c r="BJ79" s="210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19">
        <f>BU80</f>
        <v>0</v>
      </c>
      <c r="BV79" s="21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09">
        <f>BI79-BU79</f>
        <v>492800</v>
      </c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16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7.75" customHeight="1">
      <c r="A80" s="220" t="s">
        <v>124</v>
      </c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52" t="s">
        <v>14</v>
      </c>
      <c r="AK80" s="252"/>
      <c r="AL80" s="252"/>
      <c r="AM80" s="252"/>
      <c r="AN80" s="252"/>
      <c r="AO80" s="252"/>
      <c r="AP80" s="151" t="s">
        <v>395</v>
      </c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37"/>
      <c r="BC80" s="37"/>
      <c r="BD80" s="37"/>
      <c r="BE80" s="37"/>
      <c r="BF80" s="37"/>
      <c r="BG80" s="37"/>
      <c r="BH80" s="209">
        <f>BH81</f>
        <v>492800</v>
      </c>
      <c r="BI80" s="210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219">
        <f>BU81</f>
        <v>0</v>
      </c>
      <c r="BV80" s="21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09">
        <f t="shared" si="8"/>
        <v>492800</v>
      </c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6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18" customHeight="1">
      <c r="A81" s="220" t="s">
        <v>144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151" t="s">
        <v>14</v>
      </c>
      <c r="AK81" s="151"/>
      <c r="AL81" s="151"/>
      <c r="AM81" s="151"/>
      <c r="AN81" s="151"/>
      <c r="AO81" s="151"/>
      <c r="AP81" s="151" t="s">
        <v>396</v>
      </c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28"/>
      <c r="BC81" s="28"/>
      <c r="BD81" s="28"/>
      <c r="BE81" s="28"/>
      <c r="BF81" s="28"/>
      <c r="BG81" s="28"/>
      <c r="BH81" s="209">
        <f>BH82</f>
        <v>492800</v>
      </c>
      <c r="BI81" s="21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9">
        <f>BU82</f>
        <v>0</v>
      </c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09">
        <f t="shared" si="8"/>
        <v>492800</v>
      </c>
      <c r="CJ81" s="211"/>
      <c r="CK81" s="211"/>
      <c r="CL81" s="211"/>
      <c r="CM81" s="211"/>
      <c r="CN81" s="211"/>
      <c r="CO81" s="211"/>
      <c r="CP81" s="211"/>
      <c r="CQ81" s="211"/>
      <c r="CR81" s="211"/>
      <c r="CS81" s="211"/>
      <c r="CT81" s="216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27" customHeight="1">
      <c r="A82" s="217" t="s">
        <v>327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151" t="s">
        <v>14</v>
      </c>
      <c r="AK82" s="151"/>
      <c r="AL82" s="151"/>
      <c r="AM82" s="151"/>
      <c r="AN82" s="151"/>
      <c r="AO82" s="151"/>
      <c r="AP82" s="151" t="s">
        <v>397</v>
      </c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28"/>
      <c r="BC82" s="28"/>
      <c r="BD82" s="28"/>
      <c r="BE82" s="28"/>
      <c r="BF82" s="28"/>
      <c r="BG82" s="28"/>
      <c r="BH82" s="205">
        <f>SUM(BH83)</f>
        <v>492800</v>
      </c>
      <c r="BI82" s="205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5">
        <f>SUM(BU83)</f>
        <v>0</v>
      </c>
      <c r="BV82" s="205"/>
      <c r="BW82" s="205"/>
      <c r="BX82" s="205"/>
      <c r="BY82" s="205"/>
      <c r="BZ82" s="205"/>
      <c r="CA82" s="205"/>
      <c r="CB82" s="205"/>
      <c r="CC82" s="205"/>
      <c r="CD82" s="205"/>
      <c r="CE82" s="205"/>
      <c r="CF82" s="205"/>
      <c r="CG82" s="205"/>
      <c r="CH82" s="205"/>
      <c r="CI82" s="209">
        <f t="shared" si="8"/>
        <v>492800</v>
      </c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6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36.75" customHeight="1">
      <c r="A83" s="217" t="s">
        <v>328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151" t="s">
        <v>14</v>
      </c>
      <c r="AK83" s="151"/>
      <c r="AL83" s="151"/>
      <c r="AM83" s="19"/>
      <c r="AN83" s="19"/>
      <c r="AO83" s="19"/>
      <c r="AP83" s="151" t="s">
        <v>398</v>
      </c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28"/>
      <c r="BC83" s="28"/>
      <c r="BD83" s="28"/>
      <c r="BE83" s="28"/>
      <c r="BF83" s="28"/>
      <c r="BG83" s="28"/>
      <c r="BH83" s="205">
        <v>492800</v>
      </c>
      <c r="BI83" s="205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9">
        <v>0</v>
      </c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09">
        <f t="shared" si="8"/>
        <v>492800</v>
      </c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6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98" s="44" customFormat="1" ht="24" customHeight="1">
      <c r="A84" s="346" t="s">
        <v>156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71" t="s">
        <v>14</v>
      </c>
      <c r="AK84" s="171"/>
      <c r="AL84" s="171"/>
      <c r="AM84" s="17"/>
      <c r="AN84" s="17"/>
      <c r="AO84" s="17"/>
      <c r="AP84" s="172" t="s">
        <v>157</v>
      </c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54"/>
      <c r="BB84" s="43"/>
      <c r="BC84" s="43"/>
      <c r="BD84" s="43"/>
      <c r="BE84" s="43"/>
      <c r="BF84" s="43"/>
      <c r="BG84" s="43"/>
      <c r="BH84" s="168">
        <f>BH85+BH101</f>
        <v>7130500</v>
      </c>
      <c r="BI84" s="170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68">
        <f>BU85+BU101</f>
        <v>1005692.0599999999</v>
      </c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201">
        <f t="shared" si="7"/>
        <v>6124807.94</v>
      </c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3"/>
    </row>
    <row r="85" spans="1:188" s="47" customFormat="1" ht="18" customHeight="1">
      <c r="A85" s="270" t="s">
        <v>158</v>
      </c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35" t="s">
        <v>14</v>
      </c>
      <c r="AK85" s="235"/>
      <c r="AL85" s="235"/>
      <c r="AM85" s="53"/>
      <c r="AN85" s="53"/>
      <c r="AO85" s="53"/>
      <c r="AP85" s="235" t="s">
        <v>159</v>
      </c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51"/>
      <c r="BC85" s="51"/>
      <c r="BD85" s="51"/>
      <c r="BE85" s="51"/>
      <c r="BF85" s="51"/>
      <c r="BG85" s="51"/>
      <c r="BH85" s="253">
        <f>BH86+BH94</f>
        <v>2737500</v>
      </c>
      <c r="BI85" s="254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253">
        <f>BU86+BU94</f>
        <v>120464.58</v>
      </c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2">
        <f t="shared" si="7"/>
        <v>2617035.42</v>
      </c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4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</row>
    <row r="86" spans="1:188" s="24" customFormat="1" ht="27.75" customHeight="1">
      <c r="A86" s="326" t="s">
        <v>160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236" t="s">
        <v>14</v>
      </c>
      <c r="AK86" s="236"/>
      <c r="AL86" s="236"/>
      <c r="AM86" s="39"/>
      <c r="AN86" s="39"/>
      <c r="AO86" s="39"/>
      <c r="AP86" s="236" t="s">
        <v>161</v>
      </c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35"/>
      <c r="BC86" s="35"/>
      <c r="BD86" s="35"/>
      <c r="BE86" s="35"/>
      <c r="BF86" s="35"/>
      <c r="BG86" s="35"/>
      <c r="BH86" s="201">
        <f>BH87</f>
        <v>67500</v>
      </c>
      <c r="BI86" s="202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6"/>
      <c r="BU86" s="201">
        <f>BU87</f>
        <v>24936.58</v>
      </c>
      <c r="BV86" s="370"/>
      <c r="BW86" s="370"/>
      <c r="BX86" s="370"/>
      <c r="BY86" s="370"/>
      <c r="BZ86" s="370"/>
      <c r="CA86" s="370"/>
      <c r="CB86" s="370"/>
      <c r="CC86" s="370"/>
      <c r="CD86" s="370"/>
      <c r="CE86" s="370"/>
      <c r="CF86" s="370"/>
      <c r="CG86" s="370"/>
      <c r="CH86" s="370"/>
      <c r="CI86" s="201">
        <f t="shared" si="7"/>
        <v>42563.42</v>
      </c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3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5.5" customHeight="1">
      <c r="A87" s="220" t="s">
        <v>162</v>
      </c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151" t="s">
        <v>14</v>
      </c>
      <c r="AK87" s="151"/>
      <c r="AL87" s="151"/>
      <c r="AM87" s="39"/>
      <c r="AN87" s="39"/>
      <c r="AO87" s="39"/>
      <c r="AP87" s="151" t="s">
        <v>163</v>
      </c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35"/>
      <c r="BC87" s="35"/>
      <c r="BD87" s="35"/>
      <c r="BE87" s="35"/>
      <c r="BF87" s="35"/>
      <c r="BG87" s="35"/>
      <c r="BH87" s="209">
        <f>BH88</f>
        <v>67500</v>
      </c>
      <c r="BI87" s="21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41"/>
      <c r="BU87" s="209">
        <f>BU88</f>
        <v>24936.58</v>
      </c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09">
        <f t="shared" si="7"/>
        <v>42563.42</v>
      </c>
      <c r="CJ87" s="211"/>
      <c r="CK87" s="211"/>
      <c r="CL87" s="211"/>
      <c r="CM87" s="211"/>
      <c r="CN87" s="211"/>
      <c r="CO87" s="211"/>
      <c r="CP87" s="211"/>
      <c r="CQ87" s="211"/>
      <c r="CR87" s="211"/>
      <c r="CS87" s="211"/>
      <c r="CT87" s="216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27" customHeight="1">
      <c r="A88" s="220" t="s">
        <v>124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151" t="s">
        <v>14</v>
      </c>
      <c r="AK88" s="151"/>
      <c r="AL88" s="151"/>
      <c r="AM88" s="39"/>
      <c r="AN88" s="39"/>
      <c r="AO88" s="39"/>
      <c r="AP88" s="151" t="s">
        <v>280</v>
      </c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35"/>
      <c r="BC88" s="35"/>
      <c r="BD88" s="35"/>
      <c r="BE88" s="35"/>
      <c r="BF88" s="35"/>
      <c r="BG88" s="35"/>
      <c r="BH88" s="209">
        <f>BH89</f>
        <v>67500</v>
      </c>
      <c r="BI88" s="21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41"/>
      <c r="BU88" s="209">
        <f>BU89</f>
        <v>24936.58</v>
      </c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09">
        <f t="shared" si="7"/>
        <v>42563.42</v>
      </c>
      <c r="CJ88" s="211"/>
      <c r="CK88" s="211"/>
      <c r="CL88" s="211"/>
      <c r="CM88" s="211"/>
      <c r="CN88" s="211"/>
      <c r="CO88" s="211"/>
      <c r="CP88" s="211"/>
      <c r="CQ88" s="211"/>
      <c r="CR88" s="211"/>
      <c r="CS88" s="211"/>
      <c r="CT88" s="216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18" customHeight="1">
      <c r="A89" s="237" t="s">
        <v>144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151" t="s">
        <v>14</v>
      </c>
      <c r="AK89" s="151"/>
      <c r="AL89" s="151"/>
      <c r="AM89" s="39"/>
      <c r="AN89" s="39"/>
      <c r="AO89" s="39"/>
      <c r="AP89" s="151" t="s">
        <v>281</v>
      </c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35"/>
      <c r="BC89" s="35"/>
      <c r="BD89" s="35"/>
      <c r="BE89" s="35"/>
      <c r="BF89" s="35"/>
      <c r="BG89" s="35"/>
      <c r="BH89" s="209">
        <f>BH90+BH93</f>
        <v>67500</v>
      </c>
      <c r="BI89" s="21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41"/>
      <c r="BU89" s="209">
        <f>BU90+BU93</f>
        <v>24936.58</v>
      </c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/>
      <c r="CI89" s="209">
        <f t="shared" si="7"/>
        <v>42563.42</v>
      </c>
      <c r="CJ89" s="211"/>
      <c r="CK89" s="211"/>
      <c r="CL89" s="211"/>
      <c r="CM89" s="211"/>
      <c r="CN89" s="211"/>
      <c r="CO89" s="211"/>
      <c r="CP89" s="211"/>
      <c r="CQ89" s="211"/>
      <c r="CR89" s="211"/>
      <c r="CS89" s="211"/>
      <c r="CT89" s="216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18" customHeight="1">
      <c r="A90" s="245" t="s">
        <v>215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151" t="s">
        <v>14</v>
      </c>
      <c r="AK90" s="151"/>
      <c r="AL90" s="151"/>
      <c r="AM90" s="30"/>
      <c r="AN90" s="30"/>
      <c r="AO90" s="30"/>
      <c r="AP90" s="151" t="s">
        <v>282</v>
      </c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31"/>
      <c r="BC90" s="31"/>
      <c r="BD90" s="31"/>
      <c r="BE90" s="31"/>
      <c r="BF90" s="31"/>
      <c r="BG90" s="31"/>
      <c r="BH90" s="209">
        <f>BH91+BH92</f>
        <v>64500</v>
      </c>
      <c r="BI90" s="21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9">
        <f>BU91+BU92</f>
        <v>24328.58</v>
      </c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  <c r="CG90" s="211"/>
      <c r="CH90" s="211"/>
      <c r="CI90" s="209">
        <f t="shared" si="7"/>
        <v>40171.42</v>
      </c>
      <c r="CJ90" s="211"/>
      <c r="CK90" s="211"/>
      <c r="CL90" s="211"/>
      <c r="CM90" s="211"/>
      <c r="CN90" s="211"/>
      <c r="CO90" s="211"/>
      <c r="CP90" s="211"/>
      <c r="CQ90" s="211"/>
      <c r="CR90" s="211"/>
      <c r="CS90" s="211"/>
      <c r="CT90" s="216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7" customHeight="1">
      <c r="A91" s="233" t="s">
        <v>283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151" t="s">
        <v>14</v>
      </c>
      <c r="AK91" s="151"/>
      <c r="AL91" s="151"/>
      <c r="AM91" s="30"/>
      <c r="AN91" s="30"/>
      <c r="AO91" s="30"/>
      <c r="AP91" s="151" t="s">
        <v>284</v>
      </c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31"/>
      <c r="BC91" s="31"/>
      <c r="BD91" s="31"/>
      <c r="BE91" s="31"/>
      <c r="BF91" s="31"/>
      <c r="BG91" s="31"/>
      <c r="BH91" s="209">
        <v>55500</v>
      </c>
      <c r="BI91" s="21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9">
        <v>22333.58</v>
      </c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09">
        <f t="shared" si="7"/>
        <v>33166.42</v>
      </c>
      <c r="CJ91" s="211"/>
      <c r="CK91" s="211"/>
      <c r="CL91" s="211"/>
      <c r="CM91" s="211"/>
      <c r="CN91" s="211"/>
      <c r="CO91" s="211"/>
      <c r="CP91" s="211"/>
      <c r="CQ91" s="211"/>
      <c r="CR91" s="211"/>
      <c r="CS91" s="211"/>
      <c r="CT91" s="216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18" customHeight="1">
      <c r="A92" s="245" t="s">
        <v>130</v>
      </c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151" t="s">
        <v>14</v>
      </c>
      <c r="AK92" s="151"/>
      <c r="AL92" s="151"/>
      <c r="AM92" s="30"/>
      <c r="AN92" s="30"/>
      <c r="AO92" s="30"/>
      <c r="AP92" s="151" t="s">
        <v>285</v>
      </c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31"/>
      <c r="BC92" s="31"/>
      <c r="BD92" s="31"/>
      <c r="BE92" s="31"/>
      <c r="BF92" s="31"/>
      <c r="BG92" s="31"/>
      <c r="BH92" s="209">
        <v>9000</v>
      </c>
      <c r="BI92" s="21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9">
        <v>1995</v>
      </c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09">
        <f t="shared" si="7"/>
        <v>7005</v>
      </c>
      <c r="CJ92" s="211"/>
      <c r="CK92" s="211"/>
      <c r="CL92" s="211"/>
      <c r="CM92" s="211"/>
      <c r="CN92" s="211"/>
      <c r="CO92" s="211"/>
      <c r="CP92" s="211"/>
      <c r="CQ92" s="211"/>
      <c r="CR92" s="211"/>
      <c r="CS92" s="211"/>
      <c r="CT92" s="216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18" customHeight="1">
      <c r="A93" s="220" t="s">
        <v>143</v>
      </c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151" t="s">
        <v>14</v>
      </c>
      <c r="AK93" s="151"/>
      <c r="AL93" s="151"/>
      <c r="AM93" s="30"/>
      <c r="AN93" s="30"/>
      <c r="AO93" s="30"/>
      <c r="AP93" s="151" t="s">
        <v>286</v>
      </c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31"/>
      <c r="BC93" s="31"/>
      <c r="BD93" s="31"/>
      <c r="BE93" s="31"/>
      <c r="BF93" s="31"/>
      <c r="BG93" s="31"/>
      <c r="BH93" s="209">
        <v>3000</v>
      </c>
      <c r="BI93" s="21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9">
        <v>608</v>
      </c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09">
        <f t="shared" si="7"/>
        <v>2392</v>
      </c>
      <c r="CJ93" s="211"/>
      <c r="CK93" s="211"/>
      <c r="CL93" s="211"/>
      <c r="CM93" s="211"/>
      <c r="CN93" s="211"/>
      <c r="CO93" s="211"/>
      <c r="CP93" s="211"/>
      <c r="CQ93" s="211"/>
      <c r="CR93" s="211"/>
      <c r="CS93" s="211"/>
      <c r="CT93" s="216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24" customHeight="1">
      <c r="A94" s="326" t="s">
        <v>315</v>
      </c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236" t="s">
        <v>14</v>
      </c>
      <c r="AK94" s="236"/>
      <c r="AL94" s="236"/>
      <c r="AM94" s="236"/>
      <c r="AN94" s="236"/>
      <c r="AO94" s="236"/>
      <c r="AP94" s="236" t="s">
        <v>287</v>
      </c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31"/>
      <c r="BC94" s="31"/>
      <c r="BD94" s="31"/>
      <c r="BE94" s="31"/>
      <c r="BF94" s="31"/>
      <c r="BG94" s="31"/>
      <c r="BH94" s="201">
        <f>BH95</f>
        <v>2670000</v>
      </c>
      <c r="BI94" s="20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201">
        <f>BU95</f>
        <v>95528</v>
      </c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01">
        <f t="shared" si="7"/>
        <v>2574472</v>
      </c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3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81" customHeight="1">
      <c r="A95" s="239" t="s">
        <v>400</v>
      </c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334" t="s">
        <v>14</v>
      </c>
      <c r="AK95" s="334"/>
      <c r="AL95" s="334"/>
      <c r="AM95" s="334"/>
      <c r="AN95" s="334"/>
      <c r="AO95" s="334"/>
      <c r="AP95" s="226" t="s">
        <v>288</v>
      </c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89"/>
      <c r="BC95" s="89"/>
      <c r="BD95" s="89"/>
      <c r="BE95" s="89"/>
      <c r="BF95" s="89"/>
      <c r="BG95" s="89"/>
      <c r="BH95" s="223">
        <f>BH96</f>
        <v>2670000</v>
      </c>
      <c r="BI95" s="232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223">
        <f>BU96</f>
        <v>95528</v>
      </c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3">
        <f t="shared" si="7"/>
        <v>2574472</v>
      </c>
      <c r="CJ95" s="224"/>
      <c r="CK95" s="224"/>
      <c r="CL95" s="224"/>
      <c r="CM95" s="224"/>
      <c r="CN95" s="224"/>
      <c r="CO95" s="224"/>
      <c r="CP95" s="224"/>
      <c r="CQ95" s="224"/>
      <c r="CR95" s="224"/>
      <c r="CS95" s="224"/>
      <c r="CT95" s="225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33.75" customHeight="1">
      <c r="A96" s="250" t="s">
        <v>124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2" t="s">
        <v>14</v>
      </c>
      <c r="AK96" s="252"/>
      <c r="AL96" s="252"/>
      <c r="AM96" s="252"/>
      <c r="AN96" s="252"/>
      <c r="AO96" s="252"/>
      <c r="AP96" s="151" t="s">
        <v>289</v>
      </c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37"/>
      <c r="BC96" s="37"/>
      <c r="BD96" s="37"/>
      <c r="BE96" s="37"/>
      <c r="BF96" s="37"/>
      <c r="BG96" s="37"/>
      <c r="BH96" s="209">
        <f>BH97</f>
        <v>2670000</v>
      </c>
      <c r="BI96" s="21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5">
        <f>BU97</f>
        <v>95528</v>
      </c>
      <c r="BV96" s="205"/>
      <c r="BW96" s="205"/>
      <c r="BX96" s="205"/>
      <c r="BY96" s="205"/>
      <c r="BZ96" s="205"/>
      <c r="CA96" s="205"/>
      <c r="CB96" s="205"/>
      <c r="CC96" s="205"/>
      <c r="CD96" s="205"/>
      <c r="CE96" s="205"/>
      <c r="CF96" s="205"/>
      <c r="CG96" s="205"/>
      <c r="CH96" s="205"/>
      <c r="CI96" s="209">
        <f t="shared" si="7"/>
        <v>2574472</v>
      </c>
      <c r="CJ96" s="211"/>
      <c r="CK96" s="211"/>
      <c r="CL96" s="211"/>
      <c r="CM96" s="211"/>
      <c r="CN96" s="211"/>
      <c r="CO96" s="211"/>
      <c r="CP96" s="211"/>
      <c r="CQ96" s="211"/>
      <c r="CR96" s="211"/>
      <c r="CS96" s="211"/>
      <c r="CT96" s="216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18" customHeight="1">
      <c r="A97" s="220" t="s">
        <v>144</v>
      </c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151" t="s">
        <v>14</v>
      </c>
      <c r="AK97" s="151"/>
      <c r="AL97" s="151"/>
      <c r="AM97" s="151"/>
      <c r="AN97" s="151"/>
      <c r="AO97" s="151"/>
      <c r="AP97" s="151" t="s">
        <v>290</v>
      </c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28"/>
      <c r="BC97" s="28"/>
      <c r="BD97" s="28"/>
      <c r="BE97" s="28"/>
      <c r="BF97" s="28"/>
      <c r="BG97" s="28"/>
      <c r="BH97" s="209">
        <f>BH98</f>
        <v>2670000</v>
      </c>
      <c r="BI97" s="21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9">
        <f>BU98</f>
        <v>95528</v>
      </c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09">
        <f t="shared" si="7"/>
        <v>2574472</v>
      </c>
      <c r="CJ97" s="211"/>
      <c r="CK97" s="211"/>
      <c r="CL97" s="211"/>
      <c r="CM97" s="211"/>
      <c r="CN97" s="211"/>
      <c r="CO97" s="211"/>
      <c r="CP97" s="211"/>
      <c r="CQ97" s="211"/>
      <c r="CR97" s="211"/>
      <c r="CS97" s="211"/>
      <c r="CT97" s="216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18" customHeight="1">
      <c r="A98" s="245" t="s">
        <v>215</v>
      </c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151" t="s">
        <v>14</v>
      </c>
      <c r="AK98" s="151"/>
      <c r="AL98" s="151"/>
      <c r="AM98" s="151"/>
      <c r="AN98" s="151"/>
      <c r="AO98" s="151"/>
      <c r="AP98" s="151" t="s">
        <v>291</v>
      </c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28"/>
      <c r="BC98" s="28"/>
      <c r="BD98" s="28"/>
      <c r="BE98" s="28"/>
      <c r="BF98" s="28"/>
      <c r="BG98" s="28"/>
      <c r="BH98" s="205">
        <f>SUM(BH99+BI100)</f>
        <v>2670000</v>
      </c>
      <c r="BI98" s="205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5">
        <f>SUM(BU99)</f>
        <v>95528</v>
      </c>
      <c r="BV98" s="205"/>
      <c r="BW98" s="205"/>
      <c r="BX98" s="205"/>
      <c r="BY98" s="205"/>
      <c r="BZ98" s="205"/>
      <c r="CA98" s="205"/>
      <c r="CB98" s="205"/>
      <c r="CC98" s="205"/>
      <c r="CD98" s="205"/>
      <c r="CE98" s="205"/>
      <c r="CF98" s="205"/>
      <c r="CG98" s="205"/>
      <c r="CH98" s="205"/>
      <c r="CI98" s="209">
        <f t="shared" si="7"/>
        <v>2574472</v>
      </c>
      <c r="CJ98" s="211"/>
      <c r="CK98" s="211"/>
      <c r="CL98" s="211"/>
      <c r="CM98" s="211"/>
      <c r="CN98" s="211"/>
      <c r="CO98" s="211"/>
      <c r="CP98" s="211"/>
      <c r="CQ98" s="211"/>
      <c r="CR98" s="211"/>
      <c r="CS98" s="211"/>
      <c r="CT98" s="216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27.75" customHeight="1">
      <c r="A99" s="233" t="s">
        <v>283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151" t="s">
        <v>14</v>
      </c>
      <c r="AK99" s="151"/>
      <c r="AL99" s="151"/>
      <c r="AM99" s="19"/>
      <c r="AN99" s="19"/>
      <c r="AO99" s="19"/>
      <c r="AP99" s="151" t="s">
        <v>292</v>
      </c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28"/>
      <c r="BC99" s="28"/>
      <c r="BD99" s="28"/>
      <c r="BE99" s="28"/>
      <c r="BF99" s="28"/>
      <c r="BG99" s="28"/>
      <c r="BH99" s="205">
        <v>2645000</v>
      </c>
      <c r="BI99" s="205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9">
        <v>95528</v>
      </c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  <c r="CF99" s="211"/>
      <c r="CG99" s="211"/>
      <c r="CH99" s="211"/>
      <c r="CI99" s="209">
        <f aca="true" t="shared" si="9" ref="CI99:CI115">BH99-BU99</f>
        <v>2549472</v>
      </c>
      <c r="CJ99" s="211"/>
      <c r="CK99" s="211"/>
      <c r="CL99" s="211"/>
      <c r="CM99" s="211"/>
      <c r="CN99" s="211"/>
      <c r="CO99" s="211"/>
      <c r="CP99" s="211"/>
      <c r="CQ99" s="211"/>
      <c r="CR99" s="211"/>
      <c r="CS99" s="211"/>
      <c r="CT99" s="216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7.75" customHeight="1">
      <c r="A100" s="103"/>
      <c r="B100" s="104"/>
      <c r="C100" s="104"/>
      <c r="D100" s="104"/>
      <c r="E100" s="234" t="s">
        <v>130</v>
      </c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74"/>
      <c r="AJ100" s="347" t="s">
        <v>14</v>
      </c>
      <c r="AK100" s="348"/>
      <c r="AL100" s="349"/>
      <c r="AM100" s="19"/>
      <c r="AN100" s="19"/>
      <c r="AO100" s="19"/>
      <c r="AP100" s="151" t="s">
        <v>487</v>
      </c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28"/>
      <c r="BC100" s="28"/>
      <c r="BD100" s="28"/>
      <c r="BE100" s="28"/>
      <c r="BF100" s="28"/>
      <c r="BG100" s="28"/>
      <c r="BH100" s="117"/>
      <c r="BI100" s="118">
        <v>25000</v>
      </c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9">
        <v>0</v>
      </c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288"/>
      <c r="CI100" s="209">
        <f>BI100-BU100</f>
        <v>25000</v>
      </c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6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47" customFormat="1" ht="18" customHeight="1">
      <c r="A101" s="270" t="s">
        <v>165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35" t="s">
        <v>14</v>
      </c>
      <c r="AK101" s="235"/>
      <c r="AL101" s="235"/>
      <c r="AM101" s="53"/>
      <c r="AN101" s="53"/>
      <c r="AO101" s="53"/>
      <c r="AP101" s="235" t="s">
        <v>166</v>
      </c>
      <c r="AQ101" s="235"/>
      <c r="AR101" s="235"/>
      <c r="AS101" s="235"/>
      <c r="AT101" s="235"/>
      <c r="AU101" s="235"/>
      <c r="AV101" s="235"/>
      <c r="AW101" s="235"/>
      <c r="AX101" s="235"/>
      <c r="AY101" s="235"/>
      <c r="AZ101" s="235"/>
      <c r="BA101" s="235"/>
      <c r="BB101" s="51"/>
      <c r="BC101" s="51"/>
      <c r="BD101" s="51"/>
      <c r="BE101" s="51"/>
      <c r="BF101" s="51"/>
      <c r="BG101" s="51"/>
      <c r="BH101" s="253">
        <f>BH102+BH108+BI133</f>
        <v>4393000</v>
      </c>
      <c r="BI101" s="254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253">
        <f>BU102+BU108+BU133</f>
        <v>885227.48</v>
      </c>
      <c r="BV101" s="289"/>
      <c r="BW101" s="289"/>
      <c r="BX101" s="289"/>
      <c r="BY101" s="289"/>
      <c r="BZ101" s="289"/>
      <c r="CA101" s="289"/>
      <c r="CB101" s="289"/>
      <c r="CC101" s="289"/>
      <c r="CD101" s="289"/>
      <c r="CE101" s="289"/>
      <c r="CF101" s="289"/>
      <c r="CG101" s="289"/>
      <c r="CH101" s="289"/>
      <c r="CI101" s="282">
        <f t="shared" si="9"/>
        <v>3507772.52</v>
      </c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4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</row>
    <row r="102" spans="1:188" s="24" customFormat="1" ht="26.25" customHeight="1">
      <c r="A102" s="326" t="s">
        <v>293</v>
      </c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  <c r="AG102" s="327"/>
      <c r="AH102" s="327"/>
      <c r="AI102" s="327"/>
      <c r="AJ102" s="350" t="s">
        <v>14</v>
      </c>
      <c r="AK102" s="350"/>
      <c r="AL102" s="350"/>
      <c r="AM102" s="76"/>
      <c r="AN102" s="76"/>
      <c r="AO102" s="76"/>
      <c r="AP102" s="236" t="s">
        <v>294</v>
      </c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31"/>
      <c r="BC102" s="31"/>
      <c r="BD102" s="31"/>
      <c r="BE102" s="31"/>
      <c r="BF102" s="31"/>
      <c r="BG102" s="31"/>
      <c r="BH102" s="201">
        <f>BH103</f>
        <v>2061800</v>
      </c>
      <c r="BI102" s="202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201">
        <f>BU103</f>
        <v>90628.83</v>
      </c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01">
        <f t="shared" si="9"/>
        <v>1971171.17</v>
      </c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3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60.75" customHeight="1">
      <c r="A103" s="239" t="s">
        <v>295</v>
      </c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1"/>
      <c r="AJ103" s="226" t="s">
        <v>14</v>
      </c>
      <c r="AK103" s="226"/>
      <c r="AL103" s="226"/>
      <c r="AM103" s="91"/>
      <c r="AN103" s="91"/>
      <c r="AO103" s="91"/>
      <c r="AP103" s="226" t="s">
        <v>296</v>
      </c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89"/>
      <c r="BC103" s="89"/>
      <c r="BD103" s="89"/>
      <c r="BE103" s="89"/>
      <c r="BF103" s="89"/>
      <c r="BG103" s="89"/>
      <c r="BH103" s="223">
        <f>BH105</f>
        <v>2061800</v>
      </c>
      <c r="BI103" s="23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223">
        <f>BU105</f>
        <v>90628.83</v>
      </c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3">
        <f t="shared" si="9"/>
        <v>1971171.17</v>
      </c>
      <c r="CJ103" s="224"/>
      <c r="CK103" s="224"/>
      <c r="CL103" s="224"/>
      <c r="CM103" s="224"/>
      <c r="CN103" s="224"/>
      <c r="CO103" s="224"/>
      <c r="CP103" s="224"/>
      <c r="CQ103" s="224"/>
      <c r="CR103" s="224"/>
      <c r="CS103" s="224"/>
      <c r="CT103" s="225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6.25" customHeight="1">
      <c r="A104" s="220" t="s">
        <v>297</v>
      </c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151" t="s">
        <v>14</v>
      </c>
      <c r="AK104" s="151"/>
      <c r="AL104" s="151"/>
      <c r="AM104" s="19"/>
      <c r="AN104" s="19"/>
      <c r="AO104" s="19"/>
      <c r="AP104" s="151" t="s">
        <v>298</v>
      </c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28"/>
      <c r="BC104" s="28"/>
      <c r="BD104" s="28"/>
      <c r="BE104" s="28"/>
      <c r="BF104" s="28"/>
      <c r="BG104" s="28"/>
      <c r="BH104" s="209">
        <f>BH105</f>
        <v>2061800</v>
      </c>
      <c r="BI104" s="21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9">
        <f>BU105</f>
        <v>90628.83</v>
      </c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211"/>
      <c r="CH104" s="211"/>
      <c r="CI104" s="209">
        <f t="shared" si="9"/>
        <v>1971171.17</v>
      </c>
      <c r="CJ104" s="211"/>
      <c r="CK104" s="211"/>
      <c r="CL104" s="211"/>
      <c r="CM104" s="211"/>
      <c r="CN104" s="211"/>
      <c r="CO104" s="211"/>
      <c r="CP104" s="211"/>
      <c r="CQ104" s="211"/>
      <c r="CR104" s="211"/>
      <c r="CS104" s="211"/>
      <c r="CT104" s="216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18" customHeight="1">
      <c r="A105" s="237" t="s">
        <v>144</v>
      </c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151" t="s">
        <v>14</v>
      </c>
      <c r="AK105" s="151"/>
      <c r="AL105" s="151"/>
      <c r="AM105" s="19"/>
      <c r="AN105" s="19"/>
      <c r="AO105" s="19"/>
      <c r="AP105" s="151" t="s">
        <v>299</v>
      </c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28"/>
      <c r="BC105" s="28"/>
      <c r="BD105" s="28"/>
      <c r="BE105" s="28"/>
      <c r="BF105" s="28"/>
      <c r="BG105" s="28"/>
      <c r="BH105" s="209">
        <f>BH106</f>
        <v>2061800</v>
      </c>
      <c r="BI105" s="21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9">
        <f>BU106</f>
        <v>90628.83</v>
      </c>
      <c r="BV105" s="211"/>
      <c r="BW105" s="211"/>
      <c r="BX105" s="211"/>
      <c r="BY105" s="211"/>
      <c r="BZ105" s="211"/>
      <c r="CA105" s="211"/>
      <c r="CB105" s="211"/>
      <c r="CC105" s="211"/>
      <c r="CD105" s="211"/>
      <c r="CE105" s="211"/>
      <c r="CF105" s="211"/>
      <c r="CG105" s="211"/>
      <c r="CH105" s="211"/>
      <c r="CI105" s="209">
        <f t="shared" si="9"/>
        <v>1971171.17</v>
      </c>
      <c r="CJ105" s="211"/>
      <c r="CK105" s="211"/>
      <c r="CL105" s="211"/>
      <c r="CM105" s="211"/>
      <c r="CN105" s="211"/>
      <c r="CO105" s="211"/>
      <c r="CP105" s="211"/>
      <c r="CQ105" s="211"/>
      <c r="CR105" s="211"/>
      <c r="CS105" s="211"/>
      <c r="CT105" s="216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18" customHeight="1">
      <c r="A106" s="245" t="s">
        <v>215</v>
      </c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151" t="s">
        <v>14</v>
      </c>
      <c r="AK106" s="151"/>
      <c r="AL106" s="151"/>
      <c r="AM106" s="19"/>
      <c r="AN106" s="19"/>
      <c r="AO106" s="19"/>
      <c r="AP106" s="151" t="s">
        <v>300</v>
      </c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28"/>
      <c r="BC106" s="28"/>
      <c r="BD106" s="28"/>
      <c r="BE106" s="28"/>
      <c r="BF106" s="28"/>
      <c r="BG106" s="28"/>
      <c r="BH106" s="209">
        <f>BH107</f>
        <v>2061800</v>
      </c>
      <c r="BI106" s="21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9">
        <f>BU107</f>
        <v>90628.83</v>
      </c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09">
        <f t="shared" si="9"/>
        <v>1971171.17</v>
      </c>
      <c r="CJ106" s="211"/>
      <c r="CK106" s="211"/>
      <c r="CL106" s="211"/>
      <c r="CM106" s="211"/>
      <c r="CN106" s="211"/>
      <c r="CO106" s="211"/>
      <c r="CP106" s="211"/>
      <c r="CQ106" s="211"/>
      <c r="CR106" s="211"/>
      <c r="CS106" s="211"/>
      <c r="CT106" s="216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26.25" customHeight="1">
      <c r="A107" s="233" t="s">
        <v>283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151" t="s">
        <v>14</v>
      </c>
      <c r="AK107" s="151"/>
      <c r="AL107" s="151"/>
      <c r="AM107" s="19"/>
      <c r="AN107" s="19"/>
      <c r="AO107" s="19"/>
      <c r="AP107" s="151" t="s">
        <v>301</v>
      </c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28"/>
      <c r="BC107" s="28"/>
      <c r="BD107" s="28"/>
      <c r="BE107" s="28"/>
      <c r="BF107" s="28"/>
      <c r="BG107" s="28"/>
      <c r="BH107" s="209">
        <v>2061800</v>
      </c>
      <c r="BI107" s="21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9">
        <v>90628.83</v>
      </c>
      <c r="BV107" s="211"/>
      <c r="BW107" s="211"/>
      <c r="BX107" s="211"/>
      <c r="BY107" s="211"/>
      <c r="BZ107" s="211"/>
      <c r="CA107" s="211"/>
      <c r="CB107" s="211"/>
      <c r="CC107" s="211"/>
      <c r="CD107" s="211"/>
      <c r="CE107" s="211"/>
      <c r="CF107" s="211"/>
      <c r="CG107" s="211"/>
      <c r="CH107" s="211"/>
      <c r="CI107" s="209">
        <f t="shared" si="9"/>
        <v>1971171.17</v>
      </c>
      <c r="CJ107" s="211"/>
      <c r="CK107" s="211"/>
      <c r="CL107" s="211"/>
      <c r="CM107" s="211"/>
      <c r="CN107" s="211"/>
      <c r="CO107" s="211"/>
      <c r="CP107" s="211"/>
      <c r="CQ107" s="211"/>
      <c r="CR107" s="211"/>
      <c r="CS107" s="211"/>
      <c r="CT107" s="216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24" customFormat="1" ht="34.5" customHeight="1">
      <c r="A108" s="243" t="s">
        <v>401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2" t="s">
        <v>14</v>
      </c>
      <c r="AK108" s="242"/>
      <c r="AL108" s="242"/>
      <c r="AM108" s="95"/>
      <c r="AN108" s="95"/>
      <c r="AO108" s="95"/>
      <c r="AP108" s="242" t="s">
        <v>402</v>
      </c>
      <c r="AQ108" s="242"/>
      <c r="AR108" s="242"/>
      <c r="AS108" s="242"/>
      <c r="AT108" s="242"/>
      <c r="AU108" s="242"/>
      <c r="AV108" s="242"/>
      <c r="AW108" s="242"/>
      <c r="AX108" s="242"/>
      <c r="AY108" s="242"/>
      <c r="AZ108" s="242"/>
      <c r="BA108" s="242"/>
      <c r="BB108" s="96"/>
      <c r="BC108" s="96"/>
      <c r="BD108" s="96"/>
      <c r="BE108" s="96"/>
      <c r="BF108" s="96"/>
      <c r="BG108" s="96"/>
      <c r="BH108" s="223">
        <f>BH109+BH115+BH120+BI125</f>
        <v>1806200</v>
      </c>
      <c r="BI108" s="232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223">
        <f>BU109+BU115+BU120+BU125</f>
        <v>718280.14</v>
      </c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351">
        <f t="shared" si="9"/>
        <v>1087919.8599999999</v>
      </c>
      <c r="CJ108" s="352"/>
      <c r="CK108" s="352"/>
      <c r="CL108" s="352"/>
      <c r="CM108" s="352"/>
      <c r="CN108" s="352"/>
      <c r="CO108" s="352"/>
      <c r="CP108" s="352"/>
      <c r="CQ108" s="352"/>
      <c r="CR108" s="352"/>
      <c r="CS108" s="352"/>
      <c r="CT108" s="353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22.5" customHeight="1">
      <c r="A109" s="354" t="s">
        <v>403</v>
      </c>
      <c r="B109" s="355"/>
      <c r="C109" s="355"/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55"/>
      <c r="AD109" s="355"/>
      <c r="AE109" s="355"/>
      <c r="AF109" s="355"/>
      <c r="AG109" s="355"/>
      <c r="AH109" s="355"/>
      <c r="AI109" s="356"/>
      <c r="AJ109" s="151" t="s">
        <v>14</v>
      </c>
      <c r="AK109" s="151"/>
      <c r="AL109" s="151"/>
      <c r="AM109" s="94"/>
      <c r="AN109" s="94"/>
      <c r="AO109" s="94"/>
      <c r="AP109" s="269" t="s">
        <v>404</v>
      </c>
      <c r="AQ109" s="269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111"/>
      <c r="BC109" s="111"/>
      <c r="BD109" s="111"/>
      <c r="BE109" s="111"/>
      <c r="BF109" s="111"/>
      <c r="BG109" s="111"/>
      <c r="BH109" s="201">
        <f>BH110</f>
        <v>1325400</v>
      </c>
      <c r="BI109" s="20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201">
        <f>BU110</f>
        <v>620218.03</v>
      </c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366">
        <f t="shared" si="9"/>
        <v>705181.97</v>
      </c>
      <c r="CJ109" s="367"/>
      <c r="CK109" s="367"/>
      <c r="CL109" s="367"/>
      <c r="CM109" s="367"/>
      <c r="CN109" s="367"/>
      <c r="CO109" s="367"/>
      <c r="CP109" s="367"/>
      <c r="CQ109" s="367"/>
      <c r="CR109" s="367"/>
      <c r="CS109" s="367"/>
      <c r="CT109" s="368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27" customHeight="1">
      <c r="A110" s="220" t="s">
        <v>124</v>
      </c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151" t="s">
        <v>14</v>
      </c>
      <c r="AK110" s="151"/>
      <c r="AL110" s="151"/>
      <c r="AM110" s="19"/>
      <c r="AN110" s="19"/>
      <c r="AO110" s="19"/>
      <c r="AP110" s="151" t="s">
        <v>405</v>
      </c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28"/>
      <c r="BC110" s="28"/>
      <c r="BD110" s="28"/>
      <c r="BE110" s="28"/>
      <c r="BF110" s="28"/>
      <c r="BG110" s="28"/>
      <c r="BH110" s="209">
        <f>BH111</f>
        <v>1325400</v>
      </c>
      <c r="BI110" s="21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9">
        <f>BU111</f>
        <v>620218.03</v>
      </c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  <c r="CF110" s="211"/>
      <c r="CG110" s="211"/>
      <c r="CH110" s="211"/>
      <c r="CI110" s="209">
        <f t="shared" si="9"/>
        <v>705181.97</v>
      </c>
      <c r="CJ110" s="211"/>
      <c r="CK110" s="211"/>
      <c r="CL110" s="211"/>
      <c r="CM110" s="211"/>
      <c r="CN110" s="211"/>
      <c r="CO110" s="211"/>
      <c r="CP110" s="211"/>
      <c r="CQ110" s="211"/>
      <c r="CR110" s="211"/>
      <c r="CS110" s="211"/>
      <c r="CT110" s="216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18" customHeight="1">
      <c r="A111" s="237" t="s">
        <v>144</v>
      </c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151" t="s">
        <v>14</v>
      </c>
      <c r="AK111" s="151"/>
      <c r="AL111" s="151"/>
      <c r="AM111" s="19"/>
      <c r="AN111" s="19"/>
      <c r="AO111" s="19"/>
      <c r="AP111" s="151" t="s">
        <v>406</v>
      </c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28"/>
      <c r="BC111" s="28"/>
      <c r="BD111" s="28"/>
      <c r="BE111" s="28"/>
      <c r="BF111" s="28"/>
      <c r="BG111" s="28"/>
      <c r="BH111" s="209">
        <f>BH112</f>
        <v>1325400</v>
      </c>
      <c r="BI111" s="21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9">
        <f>BU112</f>
        <v>620218.03</v>
      </c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09">
        <f t="shared" si="9"/>
        <v>705181.97</v>
      </c>
      <c r="CJ111" s="211"/>
      <c r="CK111" s="211"/>
      <c r="CL111" s="211"/>
      <c r="CM111" s="211"/>
      <c r="CN111" s="211"/>
      <c r="CO111" s="211"/>
      <c r="CP111" s="211"/>
      <c r="CQ111" s="211"/>
      <c r="CR111" s="211"/>
      <c r="CS111" s="211"/>
      <c r="CT111" s="216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18" customHeight="1">
      <c r="A112" s="245" t="s">
        <v>215</v>
      </c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151" t="s">
        <v>14</v>
      </c>
      <c r="AK112" s="151"/>
      <c r="AL112" s="151"/>
      <c r="AM112" s="19"/>
      <c r="AN112" s="19"/>
      <c r="AO112" s="19"/>
      <c r="AP112" s="151" t="s">
        <v>407</v>
      </c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28"/>
      <c r="BC112" s="28"/>
      <c r="BD112" s="28"/>
      <c r="BE112" s="28"/>
      <c r="BF112" s="28"/>
      <c r="BG112" s="28"/>
      <c r="BH112" s="209">
        <f>BH114+BH113</f>
        <v>1325400</v>
      </c>
      <c r="BI112" s="21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9">
        <f>BU114+BU113</f>
        <v>620218.03</v>
      </c>
      <c r="BV112" s="211"/>
      <c r="BW112" s="211"/>
      <c r="BX112" s="211"/>
      <c r="BY112" s="211"/>
      <c r="BZ112" s="211"/>
      <c r="CA112" s="211"/>
      <c r="CB112" s="211"/>
      <c r="CC112" s="211"/>
      <c r="CD112" s="211"/>
      <c r="CE112" s="211"/>
      <c r="CF112" s="211"/>
      <c r="CG112" s="211"/>
      <c r="CH112" s="211"/>
      <c r="CI112" s="209">
        <f t="shared" si="9"/>
        <v>705181.97</v>
      </c>
      <c r="CJ112" s="211"/>
      <c r="CK112" s="211"/>
      <c r="CL112" s="211"/>
      <c r="CM112" s="211"/>
      <c r="CN112" s="211"/>
      <c r="CO112" s="211"/>
      <c r="CP112" s="211"/>
      <c r="CQ112" s="211"/>
      <c r="CR112" s="211"/>
      <c r="CS112" s="211"/>
      <c r="CT112" s="216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24" customHeight="1">
      <c r="A113" s="233" t="s">
        <v>137</v>
      </c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151" t="s">
        <v>14</v>
      </c>
      <c r="AK113" s="151"/>
      <c r="AL113" s="151"/>
      <c r="AM113" s="19"/>
      <c r="AN113" s="19"/>
      <c r="AO113" s="19"/>
      <c r="AP113" s="151" t="s">
        <v>408</v>
      </c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28"/>
      <c r="BC113" s="28"/>
      <c r="BD113" s="28"/>
      <c r="BE113" s="28"/>
      <c r="BF113" s="28"/>
      <c r="BG113" s="28"/>
      <c r="BH113" s="209">
        <v>1182300</v>
      </c>
      <c r="BI113" s="21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9">
        <v>583079.03</v>
      </c>
      <c r="BV113" s="211"/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211"/>
      <c r="CI113" s="209">
        <f t="shared" si="9"/>
        <v>599220.97</v>
      </c>
      <c r="CJ113" s="211"/>
      <c r="CK113" s="211"/>
      <c r="CL113" s="211"/>
      <c r="CM113" s="211"/>
      <c r="CN113" s="211"/>
      <c r="CO113" s="211"/>
      <c r="CP113" s="211"/>
      <c r="CQ113" s="211"/>
      <c r="CR113" s="211"/>
      <c r="CS113" s="211"/>
      <c r="CT113" s="216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30" customHeight="1">
      <c r="A114" s="233" t="s">
        <v>302</v>
      </c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74"/>
      <c r="AJ114" s="151" t="s">
        <v>14</v>
      </c>
      <c r="AK114" s="151"/>
      <c r="AL114" s="151"/>
      <c r="AM114" s="19"/>
      <c r="AN114" s="19"/>
      <c r="AO114" s="19"/>
      <c r="AP114" s="151" t="s">
        <v>409</v>
      </c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28"/>
      <c r="BC114" s="28"/>
      <c r="BD114" s="28"/>
      <c r="BE114" s="28"/>
      <c r="BF114" s="28"/>
      <c r="BG114" s="28"/>
      <c r="BH114" s="209">
        <v>143100</v>
      </c>
      <c r="BI114" s="21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9">
        <v>37139</v>
      </c>
      <c r="BV114" s="211"/>
      <c r="BW114" s="211"/>
      <c r="BX114" s="211"/>
      <c r="BY114" s="211"/>
      <c r="BZ114" s="211"/>
      <c r="CA114" s="211"/>
      <c r="CB114" s="211"/>
      <c r="CC114" s="211"/>
      <c r="CD114" s="211"/>
      <c r="CE114" s="211"/>
      <c r="CF114" s="211"/>
      <c r="CG114" s="211"/>
      <c r="CH114" s="211"/>
      <c r="CI114" s="209">
        <f t="shared" si="9"/>
        <v>105961</v>
      </c>
      <c r="CJ114" s="211"/>
      <c r="CK114" s="211"/>
      <c r="CL114" s="211"/>
      <c r="CM114" s="211"/>
      <c r="CN114" s="211"/>
      <c r="CO114" s="211"/>
      <c r="CP114" s="211"/>
      <c r="CQ114" s="211"/>
      <c r="CR114" s="211"/>
      <c r="CS114" s="211"/>
      <c r="CT114" s="216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20.25" customHeight="1">
      <c r="A115" s="326" t="s">
        <v>410</v>
      </c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269" t="s">
        <v>14</v>
      </c>
      <c r="AK115" s="269"/>
      <c r="AL115" s="269"/>
      <c r="AM115" s="30"/>
      <c r="AN115" s="30"/>
      <c r="AO115" s="30"/>
      <c r="AP115" s="269" t="s">
        <v>411</v>
      </c>
      <c r="AQ115" s="269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31"/>
      <c r="BC115" s="31"/>
      <c r="BD115" s="31"/>
      <c r="BE115" s="31"/>
      <c r="BF115" s="31"/>
      <c r="BG115" s="31"/>
      <c r="BH115" s="201">
        <f>BH116</f>
        <v>25000</v>
      </c>
      <c r="BI115" s="202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201">
        <f>BU116</f>
        <v>0</v>
      </c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01">
        <f t="shared" si="9"/>
        <v>25000</v>
      </c>
      <c r="CJ115" s="212"/>
      <c r="CK115" s="212"/>
      <c r="CL115" s="212"/>
      <c r="CM115" s="212"/>
      <c r="CN115" s="212"/>
      <c r="CO115" s="212"/>
      <c r="CP115" s="212"/>
      <c r="CQ115" s="212"/>
      <c r="CR115" s="212"/>
      <c r="CS115" s="212"/>
      <c r="CT115" s="213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24.75" customHeight="1">
      <c r="A116" s="220" t="s">
        <v>124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151" t="s">
        <v>14</v>
      </c>
      <c r="AK116" s="151"/>
      <c r="AL116" s="151"/>
      <c r="AM116" s="19"/>
      <c r="AN116" s="19"/>
      <c r="AO116" s="19"/>
      <c r="AP116" s="151" t="s">
        <v>415</v>
      </c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28"/>
      <c r="BC116" s="28"/>
      <c r="BD116" s="28"/>
      <c r="BE116" s="28"/>
      <c r="BF116" s="28"/>
      <c r="BG116" s="28"/>
      <c r="BH116" s="209">
        <f>BH117</f>
        <v>25000</v>
      </c>
      <c r="BI116" s="21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9">
        <f>BU117</f>
        <v>0</v>
      </c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09">
        <f aca="true" t="shared" si="10" ref="CI116:CI122">BH116-BU116</f>
        <v>25000</v>
      </c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6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18" customHeight="1">
      <c r="A117" s="237" t="s">
        <v>144</v>
      </c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151" t="s">
        <v>14</v>
      </c>
      <c r="AK117" s="151"/>
      <c r="AL117" s="151"/>
      <c r="AM117" s="19"/>
      <c r="AN117" s="19"/>
      <c r="AO117" s="19"/>
      <c r="AP117" s="151" t="s">
        <v>412</v>
      </c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28"/>
      <c r="BC117" s="28"/>
      <c r="BD117" s="28"/>
      <c r="BE117" s="28"/>
      <c r="BF117" s="28"/>
      <c r="BG117" s="28"/>
      <c r="BH117" s="209">
        <f>BH118</f>
        <v>25000</v>
      </c>
      <c r="BI117" s="21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9">
        <f>BU118</f>
        <v>0</v>
      </c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11"/>
      <c r="CH117" s="211"/>
      <c r="CI117" s="209">
        <f t="shared" si="10"/>
        <v>25000</v>
      </c>
      <c r="CJ117" s="211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16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6.25" customHeight="1">
      <c r="A118" s="245" t="s">
        <v>215</v>
      </c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151" t="s">
        <v>14</v>
      </c>
      <c r="AK118" s="151"/>
      <c r="AL118" s="151"/>
      <c r="AM118" s="19"/>
      <c r="AN118" s="19"/>
      <c r="AO118" s="19"/>
      <c r="AP118" s="151" t="s">
        <v>413</v>
      </c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28"/>
      <c r="BC118" s="28"/>
      <c r="BD118" s="28"/>
      <c r="BE118" s="28"/>
      <c r="BF118" s="28"/>
      <c r="BG118" s="28"/>
      <c r="BH118" s="209">
        <f>BH119</f>
        <v>25000</v>
      </c>
      <c r="BI118" s="21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9">
        <v>0</v>
      </c>
      <c r="BV118" s="211"/>
      <c r="BW118" s="211"/>
      <c r="BX118" s="211"/>
      <c r="BY118" s="211"/>
      <c r="BZ118" s="211"/>
      <c r="CA118" s="211"/>
      <c r="CB118" s="211"/>
      <c r="CC118" s="211"/>
      <c r="CD118" s="211"/>
      <c r="CE118" s="211"/>
      <c r="CF118" s="211"/>
      <c r="CG118" s="211"/>
      <c r="CH118" s="211"/>
      <c r="CI118" s="209">
        <f t="shared" si="10"/>
        <v>25000</v>
      </c>
      <c r="CJ118" s="211"/>
      <c r="CK118" s="211"/>
      <c r="CL118" s="211"/>
      <c r="CM118" s="211"/>
      <c r="CN118" s="211"/>
      <c r="CO118" s="211"/>
      <c r="CP118" s="211"/>
      <c r="CQ118" s="211"/>
      <c r="CR118" s="211"/>
      <c r="CS118" s="211"/>
      <c r="CT118" s="216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26.25" customHeight="1">
      <c r="A119" s="245" t="s">
        <v>130</v>
      </c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151" t="s">
        <v>14</v>
      </c>
      <c r="AK119" s="151"/>
      <c r="AL119" s="151"/>
      <c r="AM119" s="151"/>
      <c r="AN119" s="151"/>
      <c r="AO119" s="151"/>
      <c r="AP119" s="151" t="s">
        <v>414</v>
      </c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28"/>
      <c r="BC119" s="28"/>
      <c r="BD119" s="28"/>
      <c r="BE119" s="28"/>
      <c r="BF119" s="28"/>
      <c r="BG119" s="28"/>
      <c r="BH119" s="209">
        <v>25000</v>
      </c>
      <c r="BI119" s="210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09">
        <v>0</v>
      </c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09">
        <f t="shared" si="10"/>
        <v>25000</v>
      </c>
      <c r="CJ119" s="211"/>
      <c r="CK119" s="211"/>
      <c r="CL119" s="211"/>
      <c r="CM119" s="211"/>
      <c r="CN119" s="211"/>
      <c r="CO119" s="211"/>
      <c r="CP119" s="211"/>
      <c r="CQ119" s="211"/>
      <c r="CR119" s="211"/>
      <c r="CS119" s="211"/>
      <c r="CT119" s="216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27" customHeight="1">
      <c r="A120" s="277" t="s">
        <v>416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69" t="s">
        <v>14</v>
      </c>
      <c r="AK120" s="269"/>
      <c r="AL120" s="269"/>
      <c r="AM120" s="30"/>
      <c r="AN120" s="30"/>
      <c r="AO120" s="30"/>
      <c r="AP120" s="269" t="s">
        <v>418</v>
      </c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31"/>
      <c r="BC120" s="31"/>
      <c r="BD120" s="31"/>
      <c r="BE120" s="31"/>
      <c r="BF120" s="31"/>
      <c r="BG120" s="31"/>
      <c r="BH120" s="201">
        <f>BH121</f>
        <v>25000</v>
      </c>
      <c r="BI120" s="202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201">
        <f>BU121</f>
        <v>17503.21</v>
      </c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2"/>
      <c r="CI120" s="201">
        <f t="shared" si="10"/>
        <v>7496.790000000001</v>
      </c>
      <c r="CJ120" s="212"/>
      <c r="CK120" s="212"/>
      <c r="CL120" s="212"/>
      <c r="CM120" s="212"/>
      <c r="CN120" s="212"/>
      <c r="CO120" s="212"/>
      <c r="CP120" s="212"/>
      <c r="CQ120" s="212"/>
      <c r="CR120" s="212"/>
      <c r="CS120" s="212"/>
      <c r="CT120" s="213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2.5" customHeight="1">
      <c r="A121" s="220" t="s">
        <v>124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151" t="s">
        <v>14</v>
      </c>
      <c r="AK121" s="151"/>
      <c r="AL121" s="151"/>
      <c r="AM121" s="19"/>
      <c r="AN121" s="19"/>
      <c r="AO121" s="19"/>
      <c r="AP121" s="151" t="s">
        <v>421</v>
      </c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28"/>
      <c r="BC121" s="28"/>
      <c r="BD121" s="28"/>
      <c r="BE121" s="28"/>
      <c r="BF121" s="28"/>
      <c r="BG121" s="28"/>
      <c r="BH121" s="209">
        <f>BH122</f>
        <v>25000</v>
      </c>
      <c r="BI121" s="21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9">
        <f>BU122</f>
        <v>17503.21</v>
      </c>
      <c r="BV121" s="211"/>
      <c r="BW121" s="211"/>
      <c r="BX121" s="211"/>
      <c r="BY121" s="211"/>
      <c r="BZ121" s="211"/>
      <c r="CA121" s="211"/>
      <c r="CB121" s="211"/>
      <c r="CC121" s="211"/>
      <c r="CD121" s="211"/>
      <c r="CE121" s="211"/>
      <c r="CF121" s="211"/>
      <c r="CG121" s="211"/>
      <c r="CH121" s="211"/>
      <c r="CI121" s="209">
        <f t="shared" si="10"/>
        <v>7496.790000000001</v>
      </c>
      <c r="CJ121" s="211"/>
      <c r="CK121" s="211"/>
      <c r="CL121" s="211"/>
      <c r="CM121" s="211"/>
      <c r="CN121" s="211"/>
      <c r="CO121" s="211"/>
      <c r="CP121" s="211"/>
      <c r="CQ121" s="211"/>
      <c r="CR121" s="211"/>
      <c r="CS121" s="211"/>
      <c r="CT121" s="216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18" customHeight="1">
      <c r="A122" s="245" t="s">
        <v>125</v>
      </c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151" t="s">
        <v>14</v>
      </c>
      <c r="AK122" s="151"/>
      <c r="AL122" s="151"/>
      <c r="AM122" s="19"/>
      <c r="AN122" s="19"/>
      <c r="AO122" s="19"/>
      <c r="AP122" s="151" t="s">
        <v>420</v>
      </c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28"/>
      <c r="BC122" s="28"/>
      <c r="BD122" s="28"/>
      <c r="BE122" s="28"/>
      <c r="BF122" s="28"/>
      <c r="BG122" s="28"/>
      <c r="BH122" s="209">
        <f>BH123</f>
        <v>25000</v>
      </c>
      <c r="BI122" s="21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9">
        <f>BU123</f>
        <v>17503.21</v>
      </c>
      <c r="BV122" s="211"/>
      <c r="BW122" s="211"/>
      <c r="BX122" s="211"/>
      <c r="BY122" s="211"/>
      <c r="BZ122" s="211"/>
      <c r="CA122" s="211"/>
      <c r="CB122" s="211"/>
      <c r="CC122" s="211"/>
      <c r="CD122" s="211"/>
      <c r="CE122" s="211"/>
      <c r="CF122" s="211"/>
      <c r="CG122" s="211"/>
      <c r="CH122" s="211"/>
      <c r="CI122" s="209">
        <f t="shared" si="10"/>
        <v>7496.790000000001</v>
      </c>
      <c r="CJ122" s="211"/>
      <c r="CK122" s="211"/>
      <c r="CL122" s="211"/>
      <c r="CM122" s="211"/>
      <c r="CN122" s="211"/>
      <c r="CO122" s="211"/>
      <c r="CP122" s="211"/>
      <c r="CQ122" s="211"/>
      <c r="CR122" s="211"/>
      <c r="CS122" s="211"/>
      <c r="CT122" s="216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18" customHeight="1">
      <c r="A123" s="245" t="s">
        <v>215</v>
      </c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151" t="s">
        <v>14</v>
      </c>
      <c r="AK123" s="151"/>
      <c r="AL123" s="151"/>
      <c r="AM123" s="19"/>
      <c r="AN123" s="19"/>
      <c r="AO123" s="19"/>
      <c r="AP123" s="151" t="s">
        <v>419</v>
      </c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28"/>
      <c r="BC123" s="28"/>
      <c r="BD123" s="28"/>
      <c r="BE123" s="28"/>
      <c r="BF123" s="28"/>
      <c r="BG123" s="28"/>
      <c r="BH123" s="209">
        <f>BH124</f>
        <v>25000</v>
      </c>
      <c r="BI123" s="21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9">
        <f>BU124</f>
        <v>17503.21</v>
      </c>
      <c r="BV123" s="211"/>
      <c r="BW123" s="211"/>
      <c r="BX123" s="211"/>
      <c r="BY123" s="211"/>
      <c r="BZ123" s="211"/>
      <c r="CA123" s="211"/>
      <c r="CB123" s="211"/>
      <c r="CC123" s="211"/>
      <c r="CD123" s="211"/>
      <c r="CE123" s="211"/>
      <c r="CF123" s="211"/>
      <c r="CG123" s="211"/>
      <c r="CH123" s="211"/>
      <c r="CI123" s="209">
        <f>BH123-BU123</f>
        <v>7496.790000000001</v>
      </c>
      <c r="CJ123" s="211"/>
      <c r="CK123" s="211"/>
      <c r="CL123" s="211"/>
      <c r="CM123" s="211"/>
      <c r="CN123" s="211"/>
      <c r="CO123" s="211"/>
      <c r="CP123" s="211"/>
      <c r="CQ123" s="211"/>
      <c r="CR123" s="211"/>
      <c r="CS123" s="211"/>
      <c r="CT123" s="216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28.5" customHeight="1">
      <c r="A124" s="245" t="s">
        <v>130</v>
      </c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151" t="s">
        <v>14</v>
      </c>
      <c r="AK124" s="151"/>
      <c r="AL124" s="151"/>
      <c r="AM124" s="19"/>
      <c r="AN124" s="19"/>
      <c r="AO124" s="19"/>
      <c r="AP124" s="151" t="s">
        <v>417</v>
      </c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28"/>
      <c r="BC124" s="28"/>
      <c r="BD124" s="28"/>
      <c r="BE124" s="28"/>
      <c r="BF124" s="28"/>
      <c r="BG124" s="28"/>
      <c r="BH124" s="209">
        <v>25000</v>
      </c>
      <c r="BI124" s="21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9">
        <v>17503.21</v>
      </c>
      <c r="BV124" s="211"/>
      <c r="BW124" s="211"/>
      <c r="BX124" s="211"/>
      <c r="BY124" s="211"/>
      <c r="BZ124" s="211"/>
      <c r="CA124" s="211"/>
      <c r="CB124" s="211"/>
      <c r="CC124" s="211"/>
      <c r="CD124" s="211"/>
      <c r="CE124" s="211"/>
      <c r="CF124" s="211"/>
      <c r="CG124" s="211"/>
      <c r="CH124" s="211"/>
      <c r="CI124" s="209">
        <f>BH124-BU124</f>
        <v>7496.790000000001</v>
      </c>
      <c r="CJ124" s="211"/>
      <c r="CK124" s="211"/>
      <c r="CL124" s="211"/>
      <c r="CM124" s="211"/>
      <c r="CN124" s="211"/>
      <c r="CO124" s="211"/>
      <c r="CP124" s="211"/>
      <c r="CQ124" s="211"/>
      <c r="CR124" s="211"/>
      <c r="CS124" s="211"/>
      <c r="CT124" s="216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36" customHeight="1">
      <c r="A125" s="86"/>
      <c r="B125" s="87"/>
      <c r="C125" s="87"/>
      <c r="D125" s="87"/>
      <c r="E125" s="272" t="s">
        <v>461</v>
      </c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3"/>
      <c r="AJ125" s="206" t="s">
        <v>14</v>
      </c>
      <c r="AK125" s="207"/>
      <c r="AL125" s="208"/>
      <c r="AM125" s="30"/>
      <c r="AN125" s="30"/>
      <c r="AO125" s="30"/>
      <c r="AP125" s="269" t="s">
        <v>462</v>
      </c>
      <c r="AQ125" s="269"/>
      <c r="AR125" s="269"/>
      <c r="AS125" s="269"/>
      <c r="AT125" s="269"/>
      <c r="AU125" s="269"/>
      <c r="AV125" s="269"/>
      <c r="AW125" s="269"/>
      <c r="AX125" s="269"/>
      <c r="AY125" s="269"/>
      <c r="AZ125" s="269"/>
      <c r="BA125" s="269"/>
      <c r="BB125" s="31"/>
      <c r="BC125" s="31"/>
      <c r="BD125" s="31"/>
      <c r="BE125" s="31"/>
      <c r="BF125" s="31"/>
      <c r="BG125" s="31"/>
      <c r="BH125" s="98"/>
      <c r="BI125" s="201">
        <f>BI126</f>
        <v>430800</v>
      </c>
      <c r="BJ125" s="202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201">
        <f>BU126</f>
        <v>80558.90000000001</v>
      </c>
      <c r="BV125" s="212"/>
      <c r="BW125" s="212"/>
      <c r="BX125" s="212"/>
      <c r="BY125" s="212"/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01">
        <f aca="true" t="shared" si="11" ref="CI125:CI138">BI125-BU125</f>
        <v>350241.1</v>
      </c>
      <c r="CJ125" s="212"/>
      <c r="CK125" s="212"/>
      <c r="CL125" s="212"/>
      <c r="CM125" s="212"/>
      <c r="CN125" s="212"/>
      <c r="CO125" s="212"/>
      <c r="CP125" s="212"/>
      <c r="CQ125" s="212"/>
      <c r="CR125" s="212"/>
      <c r="CS125" s="212"/>
      <c r="CT125" s="213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28.5" customHeight="1">
      <c r="A126" s="86"/>
      <c r="B126" s="87"/>
      <c r="C126" s="87"/>
      <c r="D126" s="87"/>
      <c r="E126" s="234" t="s">
        <v>124</v>
      </c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74"/>
      <c r="AJ126" s="146" t="s">
        <v>14</v>
      </c>
      <c r="AK126" s="147"/>
      <c r="AL126" s="148"/>
      <c r="AM126" s="19"/>
      <c r="AN126" s="19"/>
      <c r="AO126" s="19"/>
      <c r="AP126" s="151" t="s">
        <v>463</v>
      </c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28"/>
      <c r="BC126" s="28"/>
      <c r="BD126" s="28"/>
      <c r="BE126" s="28"/>
      <c r="BF126" s="28"/>
      <c r="BG126" s="28"/>
      <c r="BH126" s="83"/>
      <c r="BI126" s="93">
        <f>BI127+BI130</f>
        <v>430800</v>
      </c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9">
        <f>BU127+BU130</f>
        <v>80558.90000000001</v>
      </c>
      <c r="BV126" s="211"/>
      <c r="BW126" s="211"/>
      <c r="BX126" s="211"/>
      <c r="BY126" s="211"/>
      <c r="BZ126" s="211"/>
      <c r="CA126" s="211"/>
      <c r="CB126" s="211"/>
      <c r="CC126" s="211"/>
      <c r="CD126" s="211"/>
      <c r="CE126" s="211"/>
      <c r="CF126" s="211"/>
      <c r="CG126" s="211"/>
      <c r="CH126" s="211"/>
      <c r="CI126" s="209">
        <f t="shared" si="11"/>
        <v>350241.1</v>
      </c>
      <c r="CJ126" s="211"/>
      <c r="CK126" s="211"/>
      <c r="CL126" s="211"/>
      <c r="CM126" s="211"/>
      <c r="CN126" s="211"/>
      <c r="CO126" s="211"/>
      <c r="CP126" s="211"/>
      <c r="CQ126" s="211"/>
      <c r="CR126" s="211"/>
      <c r="CS126" s="211"/>
      <c r="CT126" s="216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8.5" customHeight="1">
      <c r="A127" s="86"/>
      <c r="B127" s="87"/>
      <c r="C127" s="87"/>
      <c r="D127" s="87"/>
      <c r="E127" s="234" t="s">
        <v>125</v>
      </c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74"/>
      <c r="AJ127" s="146" t="s">
        <v>14</v>
      </c>
      <c r="AK127" s="147"/>
      <c r="AL127" s="148"/>
      <c r="AM127" s="19"/>
      <c r="AN127" s="19"/>
      <c r="AO127" s="19"/>
      <c r="AP127" s="151" t="s">
        <v>464</v>
      </c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28"/>
      <c r="BC127" s="28"/>
      <c r="BD127" s="28"/>
      <c r="BE127" s="28"/>
      <c r="BF127" s="28"/>
      <c r="BG127" s="28"/>
      <c r="BH127" s="83"/>
      <c r="BI127" s="209">
        <f>BI128</f>
        <v>211000</v>
      </c>
      <c r="BJ127" s="21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9">
        <f>BU128</f>
        <v>12636.89</v>
      </c>
      <c r="BV127" s="211"/>
      <c r="BW127" s="211"/>
      <c r="BX127" s="211"/>
      <c r="BY127" s="211"/>
      <c r="BZ127" s="211"/>
      <c r="CA127" s="211"/>
      <c r="CB127" s="211"/>
      <c r="CC127" s="211"/>
      <c r="CD127" s="211"/>
      <c r="CE127" s="211"/>
      <c r="CF127" s="211"/>
      <c r="CG127" s="211"/>
      <c r="CH127" s="211"/>
      <c r="CI127" s="209">
        <f t="shared" si="11"/>
        <v>198363.11</v>
      </c>
      <c r="CJ127" s="211"/>
      <c r="CK127" s="211"/>
      <c r="CL127" s="211"/>
      <c r="CM127" s="211"/>
      <c r="CN127" s="211"/>
      <c r="CO127" s="211"/>
      <c r="CP127" s="211"/>
      <c r="CQ127" s="211"/>
      <c r="CR127" s="211"/>
      <c r="CS127" s="211"/>
      <c r="CT127" s="216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8.5" customHeight="1">
      <c r="A128" s="86"/>
      <c r="B128" s="87"/>
      <c r="C128" s="87"/>
      <c r="D128" s="87"/>
      <c r="E128" s="234" t="s">
        <v>215</v>
      </c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74"/>
      <c r="AJ128" s="146" t="s">
        <v>14</v>
      </c>
      <c r="AK128" s="147"/>
      <c r="AL128" s="148"/>
      <c r="AM128" s="19"/>
      <c r="AN128" s="19"/>
      <c r="AO128" s="19"/>
      <c r="AP128" s="151" t="s">
        <v>465</v>
      </c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28"/>
      <c r="BC128" s="28"/>
      <c r="BD128" s="28"/>
      <c r="BE128" s="28"/>
      <c r="BF128" s="28"/>
      <c r="BG128" s="28"/>
      <c r="BH128" s="83"/>
      <c r="BI128" s="209">
        <f>BI129</f>
        <v>211000</v>
      </c>
      <c r="BJ128" s="21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9">
        <f>BU129</f>
        <v>12636.89</v>
      </c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11"/>
      <c r="CH128" s="211"/>
      <c r="CI128" s="209">
        <f t="shared" si="11"/>
        <v>198363.11</v>
      </c>
      <c r="CJ128" s="211"/>
      <c r="CK128" s="211"/>
      <c r="CL128" s="211"/>
      <c r="CM128" s="211"/>
      <c r="CN128" s="211"/>
      <c r="CO128" s="211"/>
      <c r="CP128" s="211"/>
      <c r="CQ128" s="211"/>
      <c r="CR128" s="211"/>
      <c r="CS128" s="211"/>
      <c r="CT128" s="216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8.5" customHeight="1">
      <c r="A129" s="86"/>
      <c r="B129" s="87"/>
      <c r="C129" s="87"/>
      <c r="D129" s="87"/>
      <c r="E129" s="234" t="s">
        <v>130</v>
      </c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74"/>
      <c r="AJ129" s="146" t="s">
        <v>14</v>
      </c>
      <c r="AK129" s="147"/>
      <c r="AL129" s="148"/>
      <c r="AM129" s="19"/>
      <c r="AN129" s="19"/>
      <c r="AO129" s="19"/>
      <c r="AP129" s="151" t="s">
        <v>466</v>
      </c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28"/>
      <c r="BC129" s="28"/>
      <c r="BD129" s="28"/>
      <c r="BE129" s="28"/>
      <c r="BF129" s="28"/>
      <c r="BG129" s="28"/>
      <c r="BH129" s="83"/>
      <c r="BI129" s="93">
        <v>211000</v>
      </c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9">
        <v>12636.89</v>
      </c>
      <c r="BV129" s="211"/>
      <c r="BW129" s="211"/>
      <c r="BX129" s="211"/>
      <c r="BY129" s="211"/>
      <c r="BZ129" s="211"/>
      <c r="CA129" s="211"/>
      <c r="CB129" s="211"/>
      <c r="CC129" s="211"/>
      <c r="CD129" s="211"/>
      <c r="CE129" s="211"/>
      <c r="CF129" s="211"/>
      <c r="CG129" s="211"/>
      <c r="CH129" s="211"/>
      <c r="CI129" s="209">
        <f t="shared" si="11"/>
        <v>198363.11</v>
      </c>
      <c r="CJ129" s="211"/>
      <c r="CK129" s="211"/>
      <c r="CL129" s="211"/>
      <c r="CM129" s="211"/>
      <c r="CN129" s="211"/>
      <c r="CO129" s="211"/>
      <c r="CP129" s="211"/>
      <c r="CQ129" s="211"/>
      <c r="CR129" s="211"/>
      <c r="CS129" s="211"/>
      <c r="CT129" s="216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28.5" customHeight="1">
      <c r="A130" s="86"/>
      <c r="B130" s="87"/>
      <c r="C130" s="87"/>
      <c r="D130" s="87"/>
      <c r="E130" s="234" t="s">
        <v>139</v>
      </c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  <c r="AG130" s="234"/>
      <c r="AH130" s="234"/>
      <c r="AI130" s="274"/>
      <c r="AJ130" s="151" t="s">
        <v>14</v>
      </c>
      <c r="AK130" s="151"/>
      <c r="AL130" s="151"/>
      <c r="AM130" s="19"/>
      <c r="AN130" s="19"/>
      <c r="AO130" s="19"/>
      <c r="AP130" s="151" t="s">
        <v>467</v>
      </c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28"/>
      <c r="BC130" s="28"/>
      <c r="BD130" s="28"/>
      <c r="BE130" s="28"/>
      <c r="BF130" s="28"/>
      <c r="BG130" s="28"/>
      <c r="BH130" s="83"/>
      <c r="BI130" s="93">
        <f>BI131+BI132</f>
        <v>219800</v>
      </c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9">
        <f>BU131+BU132</f>
        <v>67922.01000000001</v>
      </c>
      <c r="BV130" s="211"/>
      <c r="BW130" s="211"/>
      <c r="BX130" s="211"/>
      <c r="BY130" s="211"/>
      <c r="BZ130" s="211"/>
      <c r="CA130" s="211"/>
      <c r="CB130" s="211"/>
      <c r="CC130" s="211"/>
      <c r="CD130" s="211"/>
      <c r="CE130" s="211"/>
      <c r="CF130" s="211"/>
      <c r="CG130" s="211"/>
      <c r="CH130" s="211"/>
      <c r="CI130" s="209">
        <f t="shared" si="11"/>
        <v>151877.99</v>
      </c>
      <c r="CJ130" s="211"/>
      <c r="CK130" s="211"/>
      <c r="CL130" s="211"/>
      <c r="CM130" s="211"/>
      <c r="CN130" s="211"/>
      <c r="CO130" s="211"/>
      <c r="CP130" s="211"/>
      <c r="CQ130" s="211"/>
      <c r="CR130" s="211"/>
      <c r="CS130" s="211"/>
      <c r="CT130" s="216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28.5" customHeight="1">
      <c r="A131" s="86"/>
      <c r="B131" s="87"/>
      <c r="C131" s="87"/>
      <c r="D131" s="87"/>
      <c r="E131" s="234" t="s">
        <v>140</v>
      </c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74"/>
      <c r="AJ131" s="151" t="s">
        <v>14</v>
      </c>
      <c r="AK131" s="151"/>
      <c r="AL131" s="151"/>
      <c r="AM131" s="19"/>
      <c r="AN131" s="19"/>
      <c r="AO131" s="19"/>
      <c r="AP131" s="151" t="s">
        <v>468</v>
      </c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28"/>
      <c r="BC131" s="28"/>
      <c r="BD131" s="28"/>
      <c r="BE131" s="28"/>
      <c r="BF131" s="28"/>
      <c r="BG131" s="28"/>
      <c r="BH131" s="83"/>
      <c r="BI131" s="93">
        <v>135600</v>
      </c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9">
        <v>30971</v>
      </c>
      <c r="BV131" s="211"/>
      <c r="BW131" s="211"/>
      <c r="BX131" s="211"/>
      <c r="BY131" s="211"/>
      <c r="BZ131" s="211"/>
      <c r="CA131" s="211"/>
      <c r="CB131" s="211"/>
      <c r="CC131" s="211"/>
      <c r="CD131" s="211"/>
      <c r="CE131" s="211"/>
      <c r="CF131" s="211"/>
      <c r="CG131" s="211"/>
      <c r="CH131" s="211"/>
      <c r="CI131" s="209">
        <f t="shared" si="11"/>
        <v>104629</v>
      </c>
      <c r="CJ131" s="211"/>
      <c r="CK131" s="211"/>
      <c r="CL131" s="211"/>
      <c r="CM131" s="211"/>
      <c r="CN131" s="211"/>
      <c r="CO131" s="211"/>
      <c r="CP131" s="211"/>
      <c r="CQ131" s="211"/>
      <c r="CR131" s="211"/>
      <c r="CS131" s="211"/>
      <c r="CT131" s="216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8.5" customHeight="1">
      <c r="A132" s="86"/>
      <c r="B132" s="87"/>
      <c r="C132" s="87"/>
      <c r="D132" s="87"/>
      <c r="E132" s="234" t="s">
        <v>141</v>
      </c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74"/>
      <c r="AJ132" s="151" t="s">
        <v>14</v>
      </c>
      <c r="AK132" s="151"/>
      <c r="AL132" s="151"/>
      <c r="AM132" s="19"/>
      <c r="AN132" s="19"/>
      <c r="AO132" s="19"/>
      <c r="AP132" s="151" t="s">
        <v>469</v>
      </c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28"/>
      <c r="BC132" s="28"/>
      <c r="BD132" s="28"/>
      <c r="BE132" s="28"/>
      <c r="BF132" s="28"/>
      <c r="BG132" s="28"/>
      <c r="BH132" s="83"/>
      <c r="BI132" s="93">
        <v>84200</v>
      </c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9">
        <v>36951.01</v>
      </c>
      <c r="BV132" s="211"/>
      <c r="BW132" s="211"/>
      <c r="BX132" s="211"/>
      <c r="BY132" s="211"/>
      <c r="BZ132" s="211"/>
      <c r="CA132" s="211"/>
      <c r="CB132" s="211"/>
      <c r="CC132" s="211"/>
      <c r="CD132" s="211"/>
      <c r="CE132" s="211"/>
      <c r="CF132" s="211"/>
      <c r="CG132" s="211"/>
      <c r="CH132" s="211"/>
      <c r="CI132" s="209">
        <f t="shared" si="11"/>
        <v>47248.99</v>
      </c>
      <c r="CJ132" s="211"/>
      <c r="CK132" s="211"/>
      <c r="CL132" s="211"/>
      <c r="CM132" s="211"/>
      <c r="CN132" s="211"/>
      <c r="CO132" s="211"/>
      <c r="CP132" s="211"/>
      <c r="CQ132" s="211"/>
      <c r="CR132" s="211"/>
      <c r="CS132" s="211"/>
      <c r="CT132" s="216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28.5" customHeight="1">
      <c r="A133" s="86"/>
      <c r="B133" s="87"/>
      <c r="C133" s="87"/>
      <c r="D133" s="87"/>
      <c r="E133" s="272" t="s">
        <v>315</v>
      </c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3"/>
      <c r="AJ133" s="151" t="s">
        <v>14</v>
      </c>
      <c r="AK133" s="151"/>
      <c r="AL133" s="151"/>
      <c r="AM133" s="19"/>
      <c r="AN133" s="19"/>
      <c r="AO133" s="19"/>
      <c r="AP133" s="172" t="s">
        <v>471</v>
      </c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54"/>
      <c r="BB133" s="28"/>
      <c r="BC133" s="28"/>
      <c r="BD133" s="28"/>
      <c r="BE133" s="28"/>
      <c r="BF133" s="28"/>
      <c r="BG133" s="28"/>
      <c r="BH133" s="83"/>
      <c r="BI133" s="201">
        <f>BI134</f>
        <v>525000</v>
      </c>
      <c r="BJ133" s="202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201">
        <f>BU134</f>
        <v>76318.51</v>
      </c>
      <c r="BV133" s="212"/>
      <c r="BW133" s="212"/>
      <c r="BX133" s="212"/>
      <c r="BY133" s="212"/>
      <c r="BZ133" s="212"/>
      <c r="CA133" s="212"/>
      <c r="CB133" s="212"/>
      <c r="CC133" s="212"/>
      <c r="CD133" s="212"/>
      <c r="CE133" s="212"/>
      <c r="CF133" s="212"/>
      <c r="CG133" s="212"/>
      <c r="CH133" s="212"/>
      <c r="CI133" s="201">
        <f t="shared" si="11"/>
        <v>448681.49</v>
      </c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3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69" customHeight="1">
      <c r="A134" s="86"/>
      <c r="B134" s="87"/>
      <c r="C134" s="87"/>
      <c r="D134" s="87"/>
      <c r="E134" s="385" t="s">
        <v>470</v>
      </c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5"/>
      <c r="Q134" s="385"/>
      <c r="R134" s="385"/>
      <c r="S134" s="385"/>
      <c r="T134" s="385"/>
      <c r="U134" s="385"/>
      <c r="V134" s="385"/>
      <c r="W134" s="385"/>
      <c r="X134" s="385"/>
      <c r="Y134" s="385"/>
      <c r="Z134" s="385"/>
      <c r="AA134" s="385"/>
      <c r="AB134" s="385"/>
      <c r="AC134" s="385"/>
      <c r="AD134" s="385"/>
      <c r="AE134" s="385"/>
      <c r="AF134" s="385"/>
      <c r="AG134" s="385"/>
      <c r="AH134" s="385"/>
      <c r="AI134" s="386"/>
      <c r="AJ134" s="379" t="s">
        <v>14</v>
      </c>
      <c r="AK134" s="379"/>
      <c r="AL134" s="379"/>
      <c r="AM134" s="99"/>
      <c r="AN134" s="99"/>
      <c r="AO134" s="99"/>
      <c r="AP134" s="379" t="s">
        <v>472</v>
      </c>
      <c r="AQ134" s="379"/>
      <c r="AR134" s="379"/>
      <c r="AS134" s="379"/>
      <c r="AT134" s="379"/>
      <c r="AU134" s="379"/>
      <c r="AV134" s="379"/>
      <c r="AW134" s="379"/>
      <c r="AX134" s="379"/>
      <c r="AY134" s="379"/>
      <c r="AZ134" s="379"/>
      <c r="BA134" s="379"/>
      <c r="BB134" s="100"/>
      <c r="BC134" s="100"/>
      <c r="BD134" s="100"/>
      <c r="BE134" s="100"/>
      <c r="BF134" s="100"/>
      <c r="BG134" s="100"/>
      <c r="BH134" s="101"/>
      <c r="BI134" s="199">
        <f>BI135</f>
        <v>525000</v>
      </c>
      <c r="BJ134" s="200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99">
        <f>BU135</f>
        <v>76318.51</v>
      </c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199">
        <f t="shared" si="11"/>
        <v>448681.49</v>
      </c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4"/>
      <c r="CT134" s="215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28.5" customHeight="1">
      <c r="A135" s="86"/>
      <c r="B135" s="87"/>
      <c r="C135" s="87"/>
      <c r="D135" s="87"/>
      <c r="E135" s="234" t="s">
        <v>124</v>
      </c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234"/>
      <c r="AF135" s="234"/>
      <c r="AG135" s="234"/>
      <c r="AH135" s="234"/>
      <c r="AI135" s="274"/>
      <c r="AJ135" s="151" t="s">
        <v>14</v>
      </c>
      <c r="AK135" s="151"/>
      <c r="AL135" s="151"/>
      <c r="AM135" s="19"/>
      <c r="AN135" s="19"/>
      <c r="AO135" s="19"/>
      <c r="AP135" s="151" t="s">
        <v>473</v>
      </c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28"/>
      <c r="BC135" s="28"/>
      <c r="BD135" s="28"/>
      <c r="BE135" s="28"/>
      <c r="BF135" s="28"/>
      <c r="BG135" s="28"/>
      <c r="BH135" s="83"/>
      <c r="BI135" s="209">
        <f>BI136</f>
        <v>525000</v>
      </c>
      <c r="BJ135" s="21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9">
        <f>BU136</f>
        <v>76318.51</v>
      </c>
      <c r="BV135" s="211"/>
      <c r="BW135" s="211"/>
      <c r="BX135" s="211"/>
      <c r="BY135" s="211"/>
      <c r="BZ135" s="211"/>
      <c r="CA135" s="211"/>
      <c r="CB135" s="211"/>
      <c r="CC135" s="211"/>
      <c r="CD135" s="211"/>
      <c r="CE135" s="211"/>
      <c r="CF135" s="211"/>
      <c r="CG135" s="211"/>
      <c r="CH135" s="211"/>
      <c r="CI135" s="209">
        <f t="shared" si="11"/>
        <v>448681.49</v>
      </c>
      <c r="CJ135" s="211"/>
      <c r="CK135" s="211"/>
      <c r="CL135" s="211"/>
      <c r="CM135" s="211"/>
      <c r="CN135" s="211"/>
      <c r="CO135" s="211"/>
      <c r="CP135" s="211"/>
      <c r="CQ135" s="211"/>
      <c r="CR135" s="211"/>
      <c r="CS135" s="211"/>
      <c r="CT135" s="216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8.5" customHeight="1">
      <c r="A136" s="86"/>
      <c r="B136" s="87"/>
      <c r="C136" s="87"/>
      <c r="D136" s="87"/>
      <c r="E136" s="234" t="s">
        <v>125</v>
      </c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/>
      <c r="AD136" s="234"/>
      <c r="AE136" s="234"/>
      <c r="AF136" s="234"/>
      <c r="AG136" s="234"/>
      <c r="AH136" s="234"/>
      <c r="AI136" s="274"/>
      <c r="AJ136" s="151" t="s">
        <v>14</v>
      </c>
      <c r="AK136" s="151"/>
      <c r="AL136" s="151"/>
      <c r="AM136" s="19"/>
      <c r="AN136" s="19"/>
      <c r="AO136" s="19"/>
      <c r="AP136" s="151" t="s">
        <v>474</v>
      </c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28"/>
      <c r="BC136" s="28"/>
      <c r="BD136" s="28"/>
      <c r="BE136" s="28"/>
      <c r="BF136" s="28"/>
      <c r="BG136" s="28"/>
      <c r="BH136" s="83"/>
      <c r="BI136" s="209">
        <f>BI137</f>
        <v>525000</v>
      </c>
      <c r="BJ136" s="21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9">
        <f>BU137</f>
        <v>76318.51</v>
      </c>
      <c r="BV136" s="211"/>
      <c r="BW136" s="211"/>
      <c r="BX136" s="211"/>
      <c r="BY136" s="211"/>
      <c r="BZ136" s="211"/>
      <c r="CA136" s="211"/>
      <c r="CB136" s="211"/>
      <c r="CC136" s="211"/>
      <c r="CD136" s="211"/>
      <c r="CE136" s="211"/>
      <c r="CF136" s="211"/>
      <c r="CG136" s="211"/>
      <c r="CH136" s="211"/>
      <c r="CI136" s="209">
        <f t="shared" si="11"/>
        <v>448681.49</v>
      </c>
      <c r="CJ136" s="211"/>
      <c r="CK136" s="211"/>
      <c r="CL136" s="211"/>
      <c r="CM136" s="211"/>
      <c r="CN136" s="211"/>
      <c r="CO136" s="211"/>
      <c r="CP136" s="211"/>
      <c r="CQ136" s="211"/>
      <c r="CR136" s="211"/>
      <c r="CS136" s="211"/>
      <c r="CT136" s="216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28.5" customHeight="1">
      <c r="A137" s="86"/>
      <c r="B137" s="87"/>
      <c r="C137" s="87"/>
      <c r="D137" s="87"/>
      <c r="E137" s="234" t="s">
        <v>215</v>
      </c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74"/>
      <c r="AJ137" s="151" t="s">
        <v>14</v>
      </c>
      <c r="AK137" s="151"/>
      <c r="AL137" s="151"/>
      <c r="AM137" s="19"/>
      <c r="AN137" s="19"/>
      <c r="AO137" s="19"/>
      <c r="AP137" s="151" t="s">
        <v>475</v>
      </c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28"/>
      <c r="BC137" s="28"/>
      <c r="BD137" s="28"/>
      <c r="BE137" s="28"/>
      <c r="BF137" s="28"/>
      <c r="BG137" s="28"/>
      <c r="BH137" s="83"/>
      <c r="BI137" s="209">
        <f>BI138</f>
        <v>525000</v>
      </c>
      <c r="BJ137" s="21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9">
        <f>BU138</f>
        <v>76318.51</v>
      </c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09">
        <f t="shared" si="11"/>
        <v>448681.49</v>
      </c>
      <c r="CJ137" s="211"/>
      <c r="CK137" s="211"/>
      <c r="CL137" s="211"/>
      <c r="CM137" s="211"/>
      <c r="CN137" s="211"/>
      <c r="CO137" s="211"/>
      <c r="CP137" s="211"/>
      <c r="CQ137" s="211"/>
      <c r="CR137" s="211"/>
      <c r="CS137" s="211"/>
      <c r="CT137" s="216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28.5" customHeight="1">
      <c r="A138" s="86"/>
      <c r="B138" s="87"/>
      <c r="C138" s="87"/>
      <c r="D138" s="87"/>
      <c r="E138" s="234" t="s">
        <v>302</v>
      </c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74"/>
      <c r="AJ138" s="151" t="s">
        <v>14</v>
      </c>
      <c r="AK138" s="151"/>
      <c r="AL138" s="151"/>
      <c r="AM138" s="19"/>
      <c r="AN138" s="19"/>
      <c r="AO138" s="19"/>
      <c r="AP138" s="151" t="s">
        <v>476</v>
      </c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28"/>
      <c r="BC138" s="28"/>
      <c r="BD138" s="28"/>
      <c r="BE138" s="28"/>
      <c r="BF138" s="28"/>
      <c r="BG138" s="28"/>
      <c r="BH138" s="83"/>
      <c r="BI138" s="93">
        <v>525000</v>
      </c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9">
        <v>76318.51</v>
      </c>
      <c r="BV138" s="211"/>
      <c r="BW138" s="211"/>
      <c r="BX138" s="211"/>
      <c r="BY138" s="211"/>
      <c r="BZ138" s="211"/>
      <c r="CA138" s="211"/>
      <c r="CB138" s="211"/>
      <c r="CC138" s="211"/>
      <c r="CD138" s="211"/>
      <c r="CE138" s="211"/>
      <c r="CF138" s="211"/>
      <c r="CG138" s="211"/>
      <c r="CH138" s="211"/>
      <c r="CI138" s="209">
        <f t="shared" si="11"/>
        <v>448681.49</v>
      </c>
      <c r="CJ138" s="211"/>
      <c r="CK138" s="211"/>
      <c r="CL138" s="211"/>
      <c r="CM138" s="211"/>
      <c r="CN138" s="211"/>
      <c r="CO138" s="211"/>
      <c r="CP138" s="211"/>
      <c r="CQ138" s="211"/>
      <c r="CR138" s="211"/>
      <c r="CS138" s="211"/>
      <c r="CT138" s="216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7" customHeight="1">
      <c r="A139" s="357" t="s">
        <v>355</v>
      </c>
      <c r="B139" s="358"/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  <c r="AC139" s="358"/>
      <c r="AD139" s="358"/>
      <c r="AE139" s="358"/>
      <c r="AF139" s="358"/>
      <c r="AG139" s="358"/>
      <c r="AH139" s="358"/>
      <c r="AI139" s="358"/>
      <c r="AJ139" s="359" t="s">
        <v>14</v>
      </c>
      <c r="AK139" s="359"/>
      <c r="AL139" s="359"/>
      <c r="AM139" s="108"/>
      <c r="AN139" s="108"/>
      <c r="AO139" s="108"/>
      <c r="AP139" s="266" t="s">
        <v>167</v>
      </c>
      <c r="AQ139" s="267"/>
      <c r="AR139" s="267"/>
      <c r="AS139" s="267"/>
      <c r="AT139" s="267"/>
      <c r="AU139" s="267"/>
      <c r="AV139" s="267"/>
      <c r="AW139" s="267"/>
      <c r="AX139" s="267"/>
      <c r="AY139" s="267"/>
      <c r="AZ139" s="267"/>
      <c r="BA139" s="268"/>
      <c r="BB139" s="109"/>
      <c r="BC139" s="109"/>
      <c r="BD139" s="109"/>
      <c r="BE139" s="109"/>
      <c r="BF139" s="109"/>
      <c r="BG139" s="109"/>
      <c r="BH139" s="275">
        <f>BH140</f>
        <v>3638000</v>
      </c>
      <c r="BI139" s="276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275">
        <f>BU140</f>
        <v>1714428.6099999999</v>
      </c>
      <c r="BV139" s="371"/>
      <c r="BW139" s="371"/>
      <c r="BX139" s="371"/>
      <c r="BY139" s="371"/>
      <c r="BZ139" s="371"/>
      <c r="CA139" s="371"/>
      <c r="CB139" s="371"/>
      <c r="CC139" s="371"/>
      <c r="CD139" s="371"/>
      <c r="CE139" s="371"/>
      <c r="CF139" s="371"/>
      <c r="CG139" s="371"/>
      <c r="CH139" s="371"/>
      <c r="CI139" s="285">
        <f>BH139-BU139</f>
        <v>1923571.3900000001</v>
      </c>
      <c r="CJ139" s="286"/>
      <c r="CK139" s="286"/>
      <c r="CL139" s="286"/>
      <c r="CM139" s="286"/>
      <c r="CN139" s="286"/>
      <c r="CO139" s="286"/>
      <c r="CP139" s="286"/>
      <c r="CQ139" s="286"/>
      <c r="CR139" s="286"/>
      <c r="CS139" s="286"/>
      <c r="CT139" s="287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18" customHeight="1">
      <c r="A140" s="326" t="s">
        <v>168</v>
      </c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327"/>
      <c r="S140" s="327"/>
      <c r="T140" s="327"/>
      <c r="U140" s="327"/>
      <c r="V140" s="327"/>
      <c r="W140" s="327"/>
      <c r="X140" s="327"/>
      <c r="Y140" s="327"/>
      <c r="Z140" s="327"/>
      <c r="AA140" s="327"/>
      <c r="AB140" s="327"/>
      <c r="AC140" s="327"/>
      <c r="AD140" s="327"/>
      <c r="AE140" s="327"/>
      <c r="AF140" s="327"/>
      <c r="AG140" s="327"/>
      <c r="AH140" s="327"/>
      <c r="AI140" s="327"/>
      <c r="AJ140" s="236" t="s">
        <v>14</v>
      </c>
      <c r="AK140" s="236"/>
      <c r="AL140" s="236"/>
      <c r="AM140" s="30"/>
      <c r="AN140" s="30"/>
      <c r="AO140" s="30"/>
      <c r="AP140" s="206" t="s">
        <v>169</v>
      </c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8"/>
      <c r="BB140" s="31"/>
      <c r="BC140" s="31"/>
      <c r="BD140" s="31"/>
      <c r="BE140" s="31"/>
      <c r="BF140" s="31"/>
      <c r="BG140" s="31"/>
      <c r="BH140" s="201">
        <f>BH141+BH151</f>
        <v>3638000</v>
      </c>
      <c r="BI140" s="202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201">
        <f>BU141+BU151</f>
        <v>1714428.6099999999</v>
      </c>
      <c r="BV140" s="212"/>
      <c r="BW140" s="212"/>
      <c r="BX140" s="212"/>
      <c r="BY140" s="212"/>
      <c r="BZ140" s="212"/>
      <c r="CA140" s="212"/>
      <c r="CB140" s="212"/>
      <c r="CC140" s="212"/>
      <c r="CD140" s="212"/>
      <c r="CE140" s="212"/>
      <c r="CF140" s="212"/>
      <c r="CG140" s="212"/>
      <c r="CH140" s="212"/>
      <c r="CI140" s="201">
        <f>BH140-BU140</f>
        <v>1923571.3900000001</v>
      </c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2"/>
      <c r="CT140" s="213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98" s="47" customFormat="1" ht="26.25" customHeight="1">
      <c r="A141" s="326" t="s">
        <v>293</v>
      </c>
      <c r="B141" s="327"/>
      <c r="C141" s="327"/>
      <c r="D141" s="327"/>
      <c r="E141" s="327"/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  <c r="W141" s="327"/>
      <c r="X141" s="327"/>
      <c r="Y141" s="327"/>
      <c r="Z141" s="327"/>
      <c r="AA141" s="327"/>
      <c r="AB141" s="327"/>
      <c r="AC141" s="327"/>
      <c r="AD141" s="327"/>
      <c r="AE141" s="327"/>
      <c r="AF141" s="327"/>
      <c r="AG141" s="327"/>
      <c r="AH141" s="327"/>
      <c r="AI141" s="327"/>
      <c r="AJ141" s="236" t="s">
        <v>14</v>
      </c>
      <c r="AK141" s="236"/>
      <c r="AL141" s="236"/>
      <c r="AM141" s="30"/>
      <c r="AN141" s="30"/>
      <c r="AO141" s="30"/>
      <c r="AP141" s="206" t="s">
        <v>303</v>
      </c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8"/>
      <c r="BB141" s="31"/>
      <c r="BC141" s="31"/>
      <c r="BD141" s="31"/>
      <c r="BE141" s="31"/>
      <c r="BF141" s="31"/>
      <c r="BG141" s="31"/>
      <c r="BH141" s="201">
        <f>BH142</f>
        <v>21200</v>
      </c>
      <c r="BI141" s="202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201">
        <f>BU142</f>
        <v>0</v>
      </c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01">
        <f>BH141-BU141</f>
        <v>21200</v>
      </c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3"/>
    </row>
    <row r="142" spans="1:188" s="24" customFormat="1" ht="75.75" customHeight="1">
      <c r="A142" s="239" t="s">
        <v>356</v>
      </c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26" t="s">
        <v>14</v>
      </c>
      <c r="AK142" s="226"/>
      <c r="AL142" s="226"/>
      <c r="AM142" s="91"/>
      <c r="AN142" s="91"/>
      <c r="AO142" s="91"/>
      <c r="AP142" s="229" t="s">
        <v>304</v>
      </c>
      <c r="AQ142" s="230"/>
      <c r="AR142" s="230"/>
      <c r="AS142" s="230"/>
      <c r="AT142" s="230"/>
      <c r="AU142" s="230"/>
      <c r="AV142" s="230"/>
      <c r="AW142" s="230"/>
      <c r="AX142" s="230"/>
      <c r="AY142" s="230"/>
      <c r="AZ142" s="230"/>
      <c r="BA142" s="231"/>
      <c r="BB142" s="89"/>
      <c r="BC142" s="89"/>
      <c r="BD142" s="89"/>
      <c r="BE142" s="89"/>
      <c r="BF142" s="89"/>
      <c r="BG142" s="89"/>
      <c r="BH142" s="223">
        <f>BH143+BH147</f>
        <v>21200</v>
      </c>
      <c r="BI142" s="23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223">
        <f>BU143+BU147</f>
        <v>0</v>
      </c>
      <c r="BV142" s="224"/>
      <c r="BW142" s="224"/>
      <c r="BX142" s="224"/>
      <c r="BY142" s="224"/>
      <c r="BZ142" s="224"/>
      <c r="CA142" s="224"/>
      <c r="CB142" s="224"/>
      <c r="CC142" s="224"/>
      <c r="CD142" s="224"/>
      <c r="CE142" s="224"/>
      <c r="CF142" s="224"/>
      <c r="CG142" s="224"/>
      <c r="CH142" s="224"/>
      <c r="CI142" s="223">
        <f>BH142-BU142</f>
        <v>21200</v>
      </c>
      <c r="CJ142" s="224"/>
      <c r="CK142" s="224"/>
      <c r="CL142" s="224"/>
      <c r="CM142" s="224"/>
      <c r="CN142" s="224"/>
      <c r="CO142" s="224"/>
      <c r="CP142" s="224"/>
      <c r="CQ142" s="224"/>
      <c r="CR142" s="224"/>
      <c r="CS142" s="224"/>
      <c r="CT142" s="225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45.75" customHeight="1">
      <c r="A143" s="220" t="s">
        <v>305</v>
      </c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151" t="s">
        <v>14</v>
      </c>
      <c r="AK143" s="151"/>
      <c r="AL143" s="151"/>
      <c r="AM143" s="19"/>
      <c r="AN143" s="19"/>
      <c r="AO143" s="19"/>
      <c r="AP143" s="146" t="s">
        <v>306</v>
      </c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8"/>
      <c r="BB143" s="28"/>
      <c r="BC143" s="28"/>
      <c r="BD143" s="28"/>
      <c r="BE143" s="28"/>
      <c r="BF143" s="28"/>
      <c r="BG143" s="28"/>
      <c r="BH143" s="209">
        <f>BH144</f>
        <v>15300</v>
      </c>
      <c r="BI143" s="21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9">
        <f>BU144</f>
        <v>0</v>
      </c>
      <c r="BV143" s="211"/>
      <c r="BW143" s="211"/>
      <c r="BX143" s="211"/>
      <c r="BY143" s="211"/>
      <c r="BZ143" s="211"/>
      <c r="CA143" s="211"/>
      <c r="CB143" s="211"/>
      <c r="CC143" s="211"/>
      <c r="CD143" s="211"/>
      <c r="CE143" s="211"/>
      <c r="CF143" s="211"/>
      <c r="CG143" s="211"/>
      <c r="CH143" s="211"/>
      <c r="CI143" s="209">
        <f>BH143-BU143</f>
        <v>15300</v>
      </c>
      <c r="CJ143" s="211"/>
      <c r="CK143" s="211"/>
      <c r="CL143" s="211"/>
      <c r="CM143" s="211"/>
      <c r="CN143" s="211"/>
      <c r="CO143" s="211"/>
      <c r="CP143" s="211"/>
      <c r="CQ143" s="211"/>
      <c r="CR143" s="211"/>
      <c r="CS143" s="211"/>
      <c r="CT143" s="216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18" customHeight="1">
      <c r="A144" s="245" t="s">
        <v>125</v>
      </c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151" t="s">
        <v>14</v>
      </c>
      <c r="AK144" s="151"/>
      <c r="AL144" s="151"/>
      <c r="AM144" s="19"/>
      <c r="AN144" s="19"/>
      <c r="AO144" s="19"/>
      <c r="AP144" s="146" t="s">
        <v>309</v>
      </c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8"/>
      <c r="BB144" s="28"/>
      <c r="BC144" s="28"/>
      <c r="BD144" s="28"/>
      <c r="BE144" s="28"/>
      <c r="BF144" s="28"/>
      <c r="BG144" s="28"/>
      <c r="BH144" s="209">
        <f>BH145</f>
        <v>15300</v>
      </c>
      <c r="BI144" s="21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9">
        <f>BU145</f>
        <v>0</v>
      </c>
      <c r="BV144" s="211"/>
      <c r="BW144" s="211"/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09">
        <f aca="true" t="shared" si="12" ref="CI144:CI154">BH144-BU144</f>
        <v>15300</v>
      </c>
      <c r="CJ144" s="211"/>
      <c r="CK144" s="211"/>
      <c r="CL144" s="211"/>
      <c r="CM144" s="211"/>
      <c r="CN144" s="211"/>
      <c r="CO144" s="211"/>
      <c r="CP144" s="211"/>
      <c r="CQ144" s="211"/>
      <c r="CR144" s="211"/>
      <c r="CS144" s="211"/>
      <c r="CT144" s="216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18" customHeight="1">
      <c r="A145" s="245" t="s">
        <v>215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151" t="s">
        <v>14</v>
      </c>
      <c r="AK145" s="151"/>
      <c r="AL145" s="151"/>
      <c r="AM145" s="19"/>
      <c r="AN145" s="19"/>
      <c r="AO145" s="19"/>
      <c r="AP145" s="146" t="s">
        <v>308</v>
      </c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8"/>
      <c r="BB145" s="28"/>
      <c r="BC145" s="28"/>
      <c r="BD145" s="28"/>
      <c r="BE145" s="28"/>
      <c r="BF145" s="28"/>
      <c r="BG145" s="28"/>
      <c r="BH145" s="209">
        <f>BH146</f>
        <v>15300</v>
      </c>
      <c r="BI145" s="21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9">
        <f>BU146</f>
        <v>0</v>
      </c>
      <c r="BV145" s="211"/>
      <c r="BW145" s="211"/>
      <c r="BX145" s="211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09">
        <f t="shared" si="12"/>
        <v>15300</v>
      </c>
      <c r="CJ145" s="211"/>
      <c r="CK145" s="211"/>
      <c r="CL145" s="211"/>
      <c r="CM145" s="211"/>
      <c r="CN145" s="211"/>
      <c r="CO145" s="211"/>
      <c r="CP145" s="211"/>
      <c r="CQ145" s="211"/>
      <c r="CR145" s="211"/>
      <c r="CS145" s="211"/>
      <c r="CT145" s="216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18" customHeight="1">
      <c r="A146" s="245" t="s">
        <v>130</v>
      </c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151" t="s">
        <v>14</v>
      </c>
      <c r="AK146" s="151"/>
      <c r="AL146" s="151"/>
      <c r="AM146" s="19"/>
      <c r="AN146" s="19"/>
      <c r="AO146" s="19"/>
      <c r="AP146" s="146" t="s">
        <v>307</v>
      </c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8"/>
      <c r="BB146" s="28"/>
      <c r="BC146" s="28"/>
      <c r="BD146" s="28"/>
      <c r="BE146" s="28"/>
      <c r="BF146" s="28"/>
      <c r="BG146" s="28"/>
      <c r="BH146" s="209">
        <v>15300</v>
      </c>
      <c r="BI146" s="21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9">
        <v>0</v>
      </c>
      <c r="BV146" s="211"/>
      <c r="BW146" s="211"/>
      <c r="BX146" s="211"/>
      <c r="BY146" s="211"/>
      <c r="BZ146" s="211"/>
      <c r="CA146" s="211"/>
      <c r="CB146" s="211"/>
      <c r="CC146" s="211"/>
      <c r="CD146" s="211"/>
      <c r="CE146" s="211"/>
      <c r="CF146" s="211"/>
      <c r="CG146" s="211"/>
      <c r="CH146" s="211"/>
      <c r="CI146" s="209">
        <f t="shared" si="12"/>
        <v>15300</v>
      </c>
      <c r="CJ146" s="211"/>
      <c r="CK146" s="211"/>
      <c r="CL146" s="211"/>
      <c r="CM146" s="211"/>
      <c r="CN146" s="211"/>
      <c r="CO146" s="211"/>
      <c r="CP146" s="211"/>
      <c r="CQ146" s="211"/>
      <c r="CR146" s="211"/>
      <c r="CS146" s="211"/>
      <c r="CT146" s="216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39" customHeight="1">
      <c r="A147" s="220" t="s">
        <v>426</v>
      </c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151" t="s">
        <v>14</v>
      </c>
      <c r="AK147" s="151"/>
      <c r="AL147" s="151"/>
      <c r="AM147" s="19"/>
      <c r="AN147" s="19"/>
      <c r="AO147" s="19"/>
      <c r="AP147" s="146" t="s">
        <v>310</v>
      </c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8"/>
      <c r="BB147" s="28"/>
      <c r="BC147" s="28"/>
      <c r="BD147" s="28"/>
      <c r="BE147" s="28"/>
      <c r="BF147" s="28"/>
      <c r="BG147" s="28"/>
      <c r="BH147" s="209">
        <f>BH148</f>
        <v>5900</v>
      </c>
      <c r="BI147" s="21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9">
        <f>BU148</f>
        <v>0</v>
      </c>
      <c r="BV147" s="211"/>
      <c r="BW147" s="211"/>
      <c r="BX147" s="211"/>
      <c r="BY147" s="211"/>
      <c r="BZ147" s="211"/>
      <c r="CA147" s="211"/>
      <c r="CB147" s="211"/>
      <c r="CC147" s="211"/>
      <c r="CD147" s="211"/>
      <c r="CE147" s="211"/>
      <c r="CF147" s="211"/>
      <c r="CG147" s="211"/>
      <c r="CH147" s="211"/>
      <c r="CI147" s="209">
        <f t="shared" si="12"/>
        <v>5900</v>
      </c>
      <c r="CJ147" s="211"/>
      <c r="CK147" s="211"/>
      <c r="CL147" s="211"/>
      <c r="CM147" s="211"/>
      <c r="CN147" s="211"/>
      <c r="CO147" s="211"/>
      <c r="CP147" s="211"/>
      <c r="CQ147" s="211"/>
      <c r="CR147" s="211"/>
      <c r="CS147" s="211"/>
      <c r="CT147" s="216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245" t="s">
        <v>125</v>
      </c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151" t="s">
        <v>14</v>
      </c>
      <c r="AK148" s="151"/>
      <c r="AL148" s="151"/>
      <c r="AM148" s="19"/>
      <c r="AN148" s="19"/>
      <c r="AO148" s="19"/>
      <c r="AP148" s="146" t="s">
        <v>311</v>
      </c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8"/>
      <c r="BB148" s="28"/>
      <c r="BC148" s="28"/>
      <c r="BD148" s="28"/>
      <c r="BE148" s="28"/>
      <c r="BF148" s="28"/>
      <c r="BG148" s="28"/>
      <c r="BH148" s="209">
        <f>BH149</f>
        <v>5900</v>
      </c>
      <c r="BI148" s="21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9">
        <f>BU149</f>
        <v>0</v>
      </c>
      <c r="BV148" s="211"/>
      <c r="BW148" s="211"/>
      <c r="BX148" s="211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09">
        <f t="shared" si="12"/>
        <v>5900</v>
      </c>
      <c r="CJ148" s="211"/>
      <c r="CK148" s="211"/>
      <c r="CL148" s="211"/>
      <c r="CM148" s="211"/>
      <c r="CN148" s="211"/>
      <c r="CO148" s="211"/>
      <c r="CP148" s="211"/>
      <c r="CQ148" s="211"/>
      <c r="CR148" s="211"/>
      <c r="CS148" s="211"/>
      <c r="CT148" s="216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18" customHeight="1">
      <c r="A149" s="245" t="s">
        <v>215</v>
      </c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151" t="s">
        <v>14</v>
      </c>
      <c r="AK149" s="151"/>
      <c r="AL149" s="151"/>
      <c r="AM149" s="19"/>
      <c r="AN149" s="19"/>
      <c r="AO149" s="19"/>
      <c r="AP149" s="146" t="s">
        <v>312</v>
      </c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8"/>
      <c r="BB149" s="28"/>
      <c r="BC149" s="28"/>
      <c r="BD149" s="28"/>
      <c r="BE149" s="28"/>
      <c r="BF149" s="28"/>
      <c r="BG149" s="28"/>
      <c r="BH149" s="209">
        <f>BH150</f>
        <v>5900</v>
      </c>
      <c r="BI149" s="21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9">
        <f>BU150</f>
        <v>0</v>
      </c>
      <c r="BV149" s="211"/>
      <c r="BW149" s="211"/>
      <c r="BX149" s="211"/>
      <c r="BY149" s="211"/>
      <c r="BZ149" s="211"/>
      <c r="CA149" s="211"/>
      <c r="CB149" s="211"/>
      <c r="CC149" s="211"/>
      <c r="CD149" s="211"/>
      <c r="CE149" s="211"/>
      <c r="CF149" s="211"/>
      <c r="CG149" s="211"/>
      <c r="CH149" s="211"/>
      <c r="CI149" s="209">
        <f t="shared" si="12"/>
        <v>5900</v>
      </c>
      <c r="CJ149" s="211"/>
      <c r="CK149" s="211"/>
      <c r="CL149" s="211"/>
      <c r="CM149" s="211"/>
      <c r="CN149" s="211"/>
      <c r="CO149" s="211"/>
      <c r="CP149" s="211"/>
      <c r="CQ149" s="211"/>
      <c r="CR149" s="211"/>
      <c r="CS149" s="211"/>
      <c r="CT149" s="216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18" customHeight="1">
      <c r="A150" s="245" t="s">
        <v>136</v>
      </c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151" t="s">
        <v>14</v>
      </c>
      <c r="AK150" s="151"/>
      <c r="AL150" s="151"/>
      <c r="AM150" s="19"/>
      <c r="AN150" s="19"/>
      <c r="AO150" s="19"/>
      <c r="AP150" s="146" t="s">
        <v>313</v>
      </c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8"/>
      <c r="BB150" s="28"/>
      <c r="BC150" s="28"/>
      <c r="BD150" s="28"/>
      <c r="BE150" s="28"/>
      <c r="BF150" s="28"/>
      <c r="BG150" s="28"/>
      <c r="BH150" s="209">
        <v>5900</v>
      </c>
      <c r="BI150" s="21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9">
        <v>0</v>
      </c>
      <c r="BV150" s="211"/>
      <c r="BW150" s="211"/>
      <c r="BX150" s="211"/>
      <c r="BY150" s="211"/>
      <c r="BZ150" s="211"/>
      <c r="CA150" s="211"/>
      <c r="CB150" s="211"/>
      <c r="CC150" s="211"/>
      <c r="CD150" s="211"/>
      <c r="CE150" s="211"/>
      <c r="CF150" s="211"/>
      <c r="CG150" s="211"/>
      <c r="CH150" s="211"/>
      <c r="CI150" s="209">
        <f t="shared" si="12"/>
        <v>5900</v>
      </c>
      <c r="CJ150" s="211"/>
      <c r="CK150" s="211"/>
      <c r="CL150" s="211"/>
      <c r="CM150" s="211"/>
      <c r="CN150" s="211"/>
      <c r="CO150" s="211"/>
      <c r="CP150" s="211"/>
      <c r="CQ150" s="211"/>
      <c r="CR150" s="211"/>
      <c r="CS150" s="211"/>
      <c r="CT150" s="216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28.5" customHeight="1">
      <c r="A151" s="277" t="s">
        <v>315</v>
      </c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3"/>
      <c r="AJ151" s="236" t="s">
        <v>14</v>
      </c>
      <c r="AK151" s="236"/>
      <c r="AL151" s="236"/>
      <c r="AM151" s="30"/>
      <c r="AN151" s="30"/>
      <c r="AO151" s="30"/>
      <c r="AP151" s="206" t="s">
        <v>314</v>
      </c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8"/>
      <c r="BB151" s="31"/>
      <c r="BC151" s="31"/>
      <c r="BD151" s="31"/>
      <c r="BE151" s="31"/>
      <c r="BF151" s="31"/>
      <c r="BG151" s="31"/>
      <c r="BH151" s="201">
        <f>BH152</f>
        <v>3616800</v>
      </c>
      <c r="BI151" s="202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201">
        <f>BU152</f>
        <v>1714428.6099999999</v>
      </c>
      <c r="BV151" s="212"/>
      <c r="BW151" s="212"/>
      <c r="BX151" s="212"/>
      <c r="BY151" s="212"/>
      <c r="BZ151" s="212"/>
      <c r="CA151" s="212"/>
      <c r="CB151" s="212"/>
      <c r="CC151" s="212"/>
      <c r="CD151" s="212"/>
      <c r="CE151" s="212"/>
      <c r="CF151" s="212"/>
      <c r="CG151" s="212"/>
      <c r="CH151" s="212"/>
      <c r="CI151" s="201">
        <f t="shared" si="12"/>
        <v>1902371.3900000001</v>
      </c>
      <c r="CJ151" s="212"/>
      <c r="CK151" s="212"/>
      <c r="CL151" s="212"/>
      <c r="CM151" s="212"/>
      <c r="CN151" s="212"/>
      <c r="CO151" s="212"/>
      <c r="CP151" s="212"/>
      <c r="CQ151" s="212"/>
      <c r="CR151" s="212"/>
      <c r="CS151" s="212"/>
      <c r="CT151" s="213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51" customHeight="1">
      <c r="A152" s="227" t="s">
        <v>427</v>
      </c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6" t="s">
        <v>14</v>
      </c>
      <c r="AK152" s="226"/>
      <c r="AL152" s="226"/>
      <c r="AM152" s="91"/>
      <c r="AN152" s="91"/>
      <c r="AO152" s="91"/>
      <c r="AP152" s="229" t="s">
        <v>428</v>
      </c>
      <c r="AQ152" s="230"/>
      <c r="AR152" s="230"/>
      <c r="AS152" s="230"/>
      <c r="AT152" s="230"/>
      <c r="AU152" s="230"/>
      <c r="AV152" s="230"/>
      <c r="AW152" s="230"/>
      <c r="AX152" s="230"/>
      <c r="AY152" s="230"/>
      <c r="AZ152" s="230"/>
      <c r="BA152" s="231"/>
      <c r="BB152" s="89"/>
      <c r="BC152" s="89"/>
      <c r="BD152" s="89"/>
      <c r="BE152" s="89"/>
      <c r="BF152" s="89"/>
      <c r="BG152" s="89"/>
      <c r="BH152" s="223">
        <f>BH153+BH169</f>
        <v>3616800</v>
      </c>
      <c r="BI152" s="23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223">
        <f>BU153+BU169</f>
        <v>1714428.6099999999</v>
      </c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4"/>
      <c r="CF152" s="224"/>
      <c r="CG152" s="224"/>
      <c r="CH152" s="224"/>
      <c r="CI152" s="223">
        <f t="shared" si="12"/>
        <v>1902371.3900000001</v>
      </c>
      <c r="CJ152" s="224"/>
      <c r="CK152" s="224"/>
      <c r="CL152" s="224"/>
      <c r="CM152" s="224"/>
      <c r="CN152" s="224"/>
      <c r="CO152" s="224"/>
      <c r="CP152" s="224"/>
      <c r="CQ152" s="224"/>
      <c r="CR152" s="224"/>
      <c r="CS152" s="224"/>
      <c r="CT152" s="225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38.25" customHeight="1">
      <c r="A153" s="233" t="s">
        <v>431</v>
      </c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234"/>
      <c r="AF153" s="234"/>
      <c r="AG153" s="234"/>
      <c r="AH153" s="234"/>
      <c r="AI153" s="234"/>
      <c r="AJ153" s="151" t="s">
        <v>14</v>
      </c>
      <c r="AK153" s="151"/>
      <c r="AL153" s="151"/>
      <c r="AM153" s="19"/>
      <c r="AN153" s="19"/>
      <c r="AO153" s="19"/>
      <c r="AP153" s="146" t="s">
        <v>429</v>
      </c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8"/>
      <c r="BB153" s="28"/>
      <c r="BC153" s="28"/>
      <c r="BD153" s="28"/>
      <c r="BE153" s="28"/>
      <c r="BF153" s="28"/>
      <c r="BG153" s="28"/>
      <c r="BH153" s="209">
        <f>BH154</f>
        <v>3154000</v>
      </c>
      <c r="BI153" s="21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9">
        <f>BU154</f>
        <v>1532964.8599999999</v>
      </c>
      <c r="BV153" s="211"/>
      <c r="BW153" s="211"/>
      <c r="BX153" s="211"/>
      <c r="BY153" s="211"/>
      <c r="BZ153" s="211"/>
      <c r="CA153" s="211"/>
      <c r="CB153" s="211"/>
      <c r="CC153" s="211"/>
      <c r="CD153" s="211"/>
      <c r="CE153" s="211"/>
      <c r="CF153" s="211"/>
      <c r="CG153" s="211"/>
      <c r="CH153" s="211"/>
      <c r="CI153" s="209">
        <f t="shared" si="12"/>
        <v>1621035.1400000001</v>
      </c>
      <c r="CJ153" s="211"/>
      <c r="CK153" s="211"/>
      <c r="CL153" s="211"/>
      <c r="CM153" s="211"/>
      <c r="CN153" s="211"/>
      <c r="CO153" s="211"/>
      <c r="CP153" s="211"/>
      <c r="CQ153" s="211"/>
      <c r="CR153" s="211"/>
      <c r="CS153" s="211"/>
      <c r="CT153" s="216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5.5" customHeight="1">
      <c r="A154" s="233" t="s">
        <v>432</v>
      </c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74"/>
      <c r="AJ154" s="151" t="s">
        <v>14</v>
      </c>
      <c r="AK154" s="151"/>
      <c r="AL154" s="151"/>
      <c r="AM154" s="19"/>
      <c r="AN154" s="19"/>
      <c r="AO154" s="19"/>
      <c r="AP154" s="146" t="s">
        <v>430</v>
      </c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8"/>
      <c r="BB154" s="28"/>
      <c r="BC154" s="28"/>
      <c r="BD154" s="28"/>
      <c r="BE154" s="28"/>
      <c r="BF154" s="28"/>
      <c r="BG154" s="28"/>
      <c r="BH154" s="209">
        <f>BH155+BH166</f>
        <v>3154000</v>
      </c>
      <c r="BI154" s="21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9">
        <f>BU155+BU166</f>
        <v>1532964.8599999999</v>
      </c>
      <c r="BV154" s="211"/>
      <c r="BW154" s="211"/>
      <c r="BX154" s="211"/>
      <c r="BY154" s="211"/>
      <c r="BZ154" s="211"/>
      <c r="CA154" s="211"/>
      <c r="CB154" s="211"/>
      <c r="CC154" s="211"/>
      <c r="CD154" s="211"/>
      <c r="CE154" s="211"/>
      <c r="CF154" s="211"/>
      <c r="CG154" s="211"/>
      <c r="CH154" s="211"/>
      <c r="CI154" s="209">
        <f t="shared" si="12"/>
        <v>1621035.1400000001</v>
      </c>
      <c r="CJ154" s="211"/>
      <c r="CK154" s="211"/>
      <c r="CL154" s="211"/>
      <c r="CM154" s="211"/>
      <c r="CN154" s="211"/>
      <c r="CO154" s="211"/>
      <c r="CP154" s="211"/>
      <c r="CQ154" s="211"/>
      <c r="CR154" s="211"/>
      <c r="CS154" s="211"/>
      <c r="CT154" s="216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18" customHeight="1">
      <c r="A155" s="245" t="s">
        <v>125</v>
      </c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151" t="s">
        <v>14</v>
      </c>
      <c r="AK155" s="151"/>
      <c r="AL155" s="151"/>
      <c r="AM155" s="19"/>
      <c r="AN155" s="19"/>
      <c r="AO155" s="19"/>
      <c r="AP155" s="146" t="s">
        <v>433</v>
      </c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8"/>
      <c r="BB155" s="28"/>
      <c r="BC155" s="28"/>
      <c r="BD155" s="28"/>
      <c r="BE155" s="28"/>
      <c r="BF155" s="28"/>
      <c r="BG155" s="28"/>
      <c r="BH155" s="209">
        <f>BH160+BH156+BH165</f>
        <v>3097600</v>
      </c>
      <c r="BI155" s="21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9">
        <f>BU160+BU156+BU165</f>
        <v>1500502.3099999998</v>
      </c>
      <c r="BV155" s="211"/>
      <c r="BW155" s="211"/>
      <c r="BX155" s="211"/>
      <c r="BY155" s="211"/>
      <c r="BZ155" s="211"/>
      <c r="CA155" s="211"/>
      <c r="CB155" s="211"/>
      <c r="CC155" s="211"/>
      <c r="CD155" s="211"/>
      <c r="CE155" s="211"/>
      <c r="CF155" s="211"/>
      <c r="CG155" s="211"/>
      <c r="CH155" s="211"/>
      <c r="CI155" s="209">
        <f>BH155-BU155</f>
        <v>1597097.6900000002</v>
      </c>
      <c r="CJ155" s="211"/>
      <c r="CK155" s="211"/>
      <c r="CL155" s="211"/>
      <c r="CM155" s="211"/>
      <c r="CN155" s="211"/>
      <c r="CO155" s="211"/>
      <c r="CP155" s="211"/>
      <c r="CQ155" s="211"/>
      <c r="CR155" s="211"/>
      <c r="CS155" s="211"/>
      <c r="CT155" s="216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24.75" customHeight="1">
      <c r="A156" s="278" t="s">
        <v>126</v>
      </c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151" t="s">
        <v>14</v>
      </c>
      <c r="AK156" s="151"/>
      <c r="AL156" s="151"/>
      <c r="AM156" s="19"/>
      <c r="AN156" s="19"/>
      <c r="AO156" s="19"/>
      <c r="AP156" s="146" t="s">
        <v>434</v>
      </c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8"/>
      <c r="BB156" s="28"/>
      <c r="BC156" s="28"/>
      <c r="BD156" s="28"/>
      <c r="BE156" s="28"/>
      <c r="BF156" s="28"/>
      <c r="BG156" s="28"/>
      <c r="BH156" s="209">
        <f>SUM(BH157+BH159+BI158)</f>
        <v>1737500</v>
      </c>
      <c r="BI156" s="210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09">
        <f>SUM(BU157+BU159+BU158)</f>
        <v>576886.84</v>
      </c>
      <c r="BV156" s="211"/>
      <c r="BW156" s="211"/>
      <c r="BX156" s="211"/>
      <c r="BY156" s="211"/>
      <c r="BZ156" s="211"/>
      <c r="CA156" s="211"/>
      <c r="CB156" s="211"/>
      <c r="CC156" s="211"/>
      <c r="CD156" s="211"/>
      <c r="CE156" s="211"/>
      <c r="CF156" s="211"/>
      <c r="CG156" s="211"/>
      <c r="CH156" s="211"/>
      <c r="CI156" s="209">
        <f>BH156-BU156</f>
        <v>1160613.1600000001</v>
      </c>
      <c r="CJ156" s="211"/>
      <c r="CK156" s="211"/>
      <c r="CL156" s="211"/>
      <c r="CM156" s="211"/>
      <c r="CN156" s="211"/>
      <c r="CO156" s="211"/>
      <c r="CP156" s="211"/>
      <c r="CQ156" s="211"/>
      <c r="CR156" s="211"/>
      <c r="CS156" s="211"/>
      <c r="CT156" s="216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17.25" customHeight="1">
      <c r="A157" s="245" t="s">
        <v>127</v>
      </c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151" t="s">
        <v>14</v>
      </c>
      <c r="AK157" s="151"/>
      <c r="AL157" s="151"/>
      <c r="AM157" s="19"/>
      <c r="AN157" s="19"/>
      <c r="AO157" s="19"/>
      <c r="AP157" s="146" t="s">
        <v>435</v>
      </c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8"/>
      <c r="BB157" s="28"/>
      <c r="BC157" s="28"/>
      <c r="BD157" s="28"/>
      <c r="BE157" s="28"/>
      <c r="BF157" s="28"/>
      <c r="BG157" s="28"/>
      <c r="BH157" s="209">
        <v>1292500</v>
      </c>
      <c r="BI157" s="210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09">
        <v>432747.57</v>
      </c>
      <c r="BV157" s="211"/>
      <c r="BW157" s="211"/>
      <c r="BX157" s="211"/>
      <c r="BY157" s="211"/>
      <c r="BZ157" s="211"/>
      <c r="CA157" s="211"/>
      <c r="CB157" s="211"/>
      <c r="CC157" s="211"/>
      <c r="CD157" s="211"/>
      <c r="CE157" s="211"/>
      <c r="CF157" s="211"/>
      <c r="CG157" s="211"/>
      <c r="CH157" s="211"/>
      <c r="CI157" s="209">
        <f>BH157-BU157</f>
        <v>859752.4299999999</v>
      </c>
      <c r="CJ157" s="211"/>
      <c r="CK157" s="211"/>
      <c r="CL157" s="211"/>
      <c r="CM157" s="211"/>
      <c r="CN157" s="211"/>
      <c r="CO157" s="211"/>
      <c r="CP157" s="211"/>
      <c r="CQ157" s="211"/>
      <c r="CR157" s="211"/>
      <c r="CS157" s="211"/>
      <c r="CT157" s="216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17.25" customHeight="1">
      <c r="A158" s="86"/>
      <c r="B158" s="87"/>
      <c r="C158" s="87"/>
      <c r="D158" s="87"/>
      <c r="E158" s="203" t="s">
        <v>128</v>
      </c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4"/>
      <c r="AJ158" s="146" t="s">
        <v>14</v>
      </c>
      <c r="AK158" s="147"/>
      <c r="AL158" s="148"/>
      <c r="AM158" s="19"/>
      <c r="AN158" s="19"/>
      <c r="AO158" s="19"/>
      <c r="AP158" s="146" t="s">
        <v>436</v>
      </c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8"/>
      <c r="BB158" s="28"/>
      <c r="BC158" s="28"/>
      <c r="BD158" s="28"/>
      <c r="BE158" s="28"/>
      <c r="BF158" s="28"/>
      <c r="BG158" s="28"/>
      <c r="BH158" s="83"/>
      <c r="BI158" s="93">
        <v>3000</v>
      </c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09">
        <v>0</v>
      </c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288"/>
      <c r="CI158" s="209">
        <f>BI158-BU158</f>
        <v>3000</v>
      </c>
      <c r="CJ158" s="211"/>
      <c r="CK158" s="211"/>
      <c r="CL158" s="211"/>
      <c r="CM158" s="211"/>
      <c r="CN158" s="211"/>
      <c r="CO158" s="211"/>
      <c r="CP158" s="211"/>
      <c r="CQ158" s="211"/>
      <c r="CR158" s="211"/>
      <c r="CS158" s="211"/>
      <c r="CT158" s="216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25.5" customHeight="1">
      <c r="A159" s="233" t="s">
        <v>129</v>
      </c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151" t="s">
        <v>14</v>
      </c>
      <c r="AK159" s="151"/>
      <c r="AL159" s="151"/>
      <c r="AM159" s="19"/>
      <c r="AN159" s="19"/>
      <c r="AO159" s="19"/>
      <c r="AP159" s="146" t="s">
        <v>437</v>
      </c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8"/>
      <c r="BB159" s="28"/>
      <c r="BC159" s="28"/>
      <c r="BD159" s="28"/>
      <c r="BE159" s="28"/>
      <c r="BF159" s="28"/>
      <c r="BG159" s="28"/>
      <c r="BH159" s="209">
        <v>442000</v>
      </c>
      <c r="BI159" s="210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09">
        <v>144139.27</v>
      </c>
      <c r="BV159" s="211"/>
      <c r="BW159" s="211"/>
      <c r="BX159" s="211"/>
      <c r="BY159" s="211"/>
      <c r="BZ159" s="211"/>
      <c r="CA159" s="211"/>
      <c r="CB159" s="211"/>
      <c r="CC159" s="211"/>
      <c r="CD159" s="211"/>
      <c r="CE159" s="211"/>
      <c r="CF159" s="211"/>
      <c r="CG159" s="211"/>
      <c r="CH159" s="211"/>
      <c r="CI159" s="209">
        <f aca="true" t="shared" si="13" ref="CI159:CI170">BH159-BU159</f>
        <v>297860.73</v>
      </c>
      <c r="CJ159" s="211"/>
      <c r="CK159" s="211"/>
      <c r="CL159" s="211"/>
      <c r="CM159" s="211"/>
      <c r="CN159" s="211"/>
      <c r="CO159" s="211"/>
      <c r="CP159" s="211"/>
      <c r="CQ159" s="211"/>
      <c r="CR159" s="211"/>
      <c r="CS159" s="211"/>
      <c r="CT159" s="216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18" customHeight="1">
      <c r="A160" s="245" t="s">
        <v>215</v>
      </c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151" t="s">
        <v>14</v>
      </c>
      <c r="AK160" s="151"/>
      <c r="AL160" s="151"/>
      <c r="AM160" s="19"/>
      <c r="AN160" s="19"/>
      <c r="AO160" s="19"/>
      <c r="AP160" s="146" t="s">
        <v>438</v>
      </c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8"/>
      <c r="BB160" s="28"/>
      <c r="BC160" s="28"/>
      <c r="BD160" s="28"/>
      <c r="BE160" s="28"/>
      <c r="BF160" s="28"/>
      <c r="BG160" s="28"/>
      <c r="BH160" s="209">
        <f>BH164+BH161+BH162+BH163</f>
        <v>1344900</v>
      </c>
      <c r="BI160" s="21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9">
        <f>BU161+BU162+BU163+BU164</f>
        <v>922637.07</v>
      </c>
      <c r="BV160" s="211"/>
      <c r="BW160" s="211"/>
      <c r="BX160" s="211"/>
      <c r="BY160" s="211"/>
      <c r="BZ160" s="211"/>
      <c r="CA160" s="211"/>
      <c r="CB160" s="211"/>
      <c r="CC160" s="211"/>
      <c r="CD160" s="211"/>
      <c r="CE160" s="211"/>
      <c r="CF160" s="211"/>
      <c r="CG160" s="211"/>
      <c r="CH160" s="211"/>
      <c r="CI160" s="209">
        <f t="shared" si="13"/>
        <v>422262.93000000005</v>
      </c>
      <c r="CJ160" s="211"/>
      <c r="CK160" s="211"/>
      <c r="CL160" s="211"/>
      <c r="CM160" s="211"/>
      <c r="CN160" s="211"/>
      <c r="CO160" s="211"/>
      <c r="CP160" s="211"/>
      <c r="CQ160" s="211"/>
      <c r="CR160" s="211"/>
      <c r="CS160" s="211"/>
      <c r="CT160" s="216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18" customHeight="1">
      <c r="A161" s="237" t="s">
        <v>136</v>
      </c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151" t="s">
        <v>14</v>
      </c>
      <c r="AK161" s="151"/>
      <c r="AL161" s="151"/>
      <c r="AM161" s="151"/>
      <c r="AN161" s="151"/>
      <c r="AO161" s="151"/>
      <c r="AP161" s="146" t="s">
        <v>439</v>
      </c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8"/>
      <c r="BB161" s="28"/>
      <c r="BC161" s="28"/>
      <c r="BD161" s="28"/>
      <c r="BE161" s="28"/>
      <c r="BF161" s="28"/>
      <c r="BG161" s="28"/>
      <c r="BH161" s="261">
        <v>8200</v>
      </c>
      <c r="BI161" s="262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61">
        <v>3516.4</v>
      </c>
      <c r="BV161" s="281"/>
      <c r="BW161" s="281"/>
      <c r="BX161" s="281"/>
      <c r="BY161" s="281"/>
      <c r="BZ161" s="281"/>
      <c r="CA161" s="281"/>
      <c r="CB161" s="281"/>
      <c r="CC161" s="281"/>
      <c r="CD161" s="281"/>
      <c r="CE161" s="281"/>
      <c r="CF161" s="281"/>
      <c r="CG161" s="281"/>
      <c r="CH161" s="281"/>
      <c r="CI161" s="209">
        <f t="shared" si="13"/>
        <v>4683.6</v>
      </c>
      <c r="CJ161" s="211"/>
      <c r="CK161" s="211"/>
      <c r="CL161" s="211"/>
      <c r="CM161" s="211"/>
      <c r="CN161" s="211"/>
      <c r="CO161" s="211"/>
      <c r="CP161" s="211"/>
      <c r="CQ161" s="211"/>
      <c r="CR161" s="211"/>
      <c r="CS161" s="211"/>
      <c r="CT161" s="216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18" customHeight="1">
      <c r="A162" s="220" t="s">
        <v>137</v>
      </c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151" t="s">
        <v>14</v>
      </c>
      <c r="AK162" s="151"/>
      <c r="AL162" s="151"/>
      <c r="AM162" s="151"/>
      <c r="AN162" s="151"/>
      <c r="AO162" s="151"/>
      <c r="AP162" s="146" t="s">
        <v>440</v>
      </c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8"/>
      <c r="BB162" s="28"/>
      <c r="BC162" s="28"/>
      <c r="BD162" s="28"/>
      <c r="BE162" s="28"/>
      <c r="BF162" s="28"/>
      <c r="BG162" s="28"/>
      <c r="BH162" s="264">
        <v>772000</v>
      </c>
      <c r="BI162" s="265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64">
        <v>562067.69</v>
      </c>
      <c r="BV162" s="280"/>
      <c r="BW162" s="280"/>
      <c r="BX162" s="280"/>
      <c r="BY162" s="280"/>
      <c r="BZ162" s="280"/>
      <c r="CA162" s="280"/>
      <c r="CB162" s="280"/>
      <c r="CC162" s="280"/>
      <c r="CD162" s="280"/>
      <c r="CE162" s="280"/>
      <c r="CF162" s="280"/>
      <c r="CG162" s="280"/>
      <c r="CH162" s="280"/>
      <c r="CI162" s="209">
        <f t="shared" si="13"/>
        <v>209932.31000000006</v>
      </c>
      <c r="CJ162" s="211"/>
      <c r="CK162" s="211"/>
      <c r="CL162" s="211"/>
      <c r="CM162" s="211"/>
      <c r="CN162" s="211"/>
      <c r="CO162" s="211"/>
      <c r="CP162" s="211"/>
      <c r="CQ162" s="211"/>
      <c r="CR162" s="211"/>
      <c r="CS162" s="211"/>
      <c r="CT162" s="216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26.25" customHeight="1">
      <c r="A163" s="220" t="s">
        <v>256</v>
      </c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151" t="s">
        <v>14</v>
      </c>
      <c r="AK163" s="151"/>
      <c r="AL163" s="151"/>
      <c r="AM163" s="151"/>
      <c r="AN163" s="151"/>
      <c r="AO163" s="151"/>
      <c r="AP163" s="146" t="s">
        <v>441</v>
      </c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8"/>
      <c r="BB163" s="28"/>
      <c r="BC163" s="28"/>
      <c r="BD163" s="28"/>
      <c r="BE163" s="28"/>
      <c r="BF163" s="28"/>
      <c r="BG163" s="28"/>
      <c r="BH163" s="264">
        <v>273200</v>
      </c>
      <c r="BI163" s="265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64">
        <v>125508</v>
      </c>
      <c r="BV163" s="280"/>
      <c r="BW163" s="280"/>
      <c r="BX163" s="280"/>
      <c r="BY163" s="280"/>
      <c r="BZ163" s="280"/>
      <c r="CA163" s="280"/>
      <c r="CB163" s="280"/>
      <c r="CC163" s="280"/>
      <c r="CD163" s="280"/>
      <c r="CE163" s="280"/>
      <c r="CF163" s="280"/>
      <c r="CG163" s="280"/>
      <c r="CH163" s="280"/>
      <c r="CI163" s="209">
        <f t="shared" si="13"/>
        <v>147692</v>
      </c>
      <c r="CJ163" s="211"/>
      <c r="CK163" s="211"/>
      <c r="CL163" s="211"/>
      <c r="CM163" s="211"/>
      <c r="CN163" s="211"/>
      <c r="CO163" s="211"/>
      <c r="CP163" s="211"/>
      <c r="CQ163" s="211"/>
      <c r="CR163" s="211"/>
      <c r="CS163" s="211"/>
      <c r="CT163" s="216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18" customHeight="1">
      <c r="A164" s="245" t="s">
        <v>130</v>
      </c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151" t="s">
        <v>14</v>
      </c>
      <c r="AK164" s="151"/>
      <c r="AL164" s="151"/>
      <c r="AM164" s="19"/>
      <c r="AN164" s="19"/>
      <c r="AO164" s="19"/>
      <c r="AP164" s="146" t="s">
        <v>442</v>
      </c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8"/>
      <c r="BB164" s="28"/>
      <c r="BC164" s="28"/>
      <c r="BD164" s="28"/>
      <c r="BE164" s="28"/>
      <c r="BF164" s="28"/>
      <c r="BG164" s="28"/>
      <c r="BH164" s="209">
        <v>291500</v>
      </c>
      <c r="BI164" s="21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9">
        <v>231544.98</v>
      </c>
      <c r="BV164" s="211"/>
      <c r="BW164" s="211"/>
      <c r="BX164" s="211"/>
      <c r="BY164" s="211"/>
      <c r="BZ164" s="211"/>
      <c r="CA164" s="211"/>
      <c r="CB164" s="211"/>
      <c r="CC164" s="211"/>
      <c r="CD164" s="211"/>
      <c r="CE164" s="211"/>
      <c r="CF164" s="211"/>
      <c r="CG164" s="211"/>
      <c r="CH164" s="211"/>
      <c r="CI164" s="209">
        <f t="shared" si="13"/>
        <v>59955.01999999999</v>
      </c>
      <c r="CJ164" s="211"/>
      <c r="CK164" s="211"/>
      <c r="CL164" s="211"/>
      <c r="CM164" s="211"/>
      <c r="CN164" s="211"/>
      <c r="CO164" s="211"/>
      <c r="CP164" s="211"/>
      <c r="CQ164" s="211"/>
      <c r="CR164" s="211"/>
      <c r="CS164" s="211"/>
      <c r="CT164" s="216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18" customHeight="1">
      <c r="A165" s="245" t="s">
        <v>143</v>
      </c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151" t="s">
        <v>14</v>
      </c>
      <c r="AK165" s="151"/>
      <c r="AL165" s="151"/>
      <c r="AM165" s="19"/>
      <c r="AN165" s="19"/>
      <c r="AO165" s="19"/>
      <c r="AP165" s="146" t="s">
        <v>443</v>
      </c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8"/>
      <c r="BB165" s="28"/>
      <c r="BC165" s="28"/>
      <c r="BD165" s="28"/>
      <c r="BE165" s="28"/>
      <c r="BF165" s="28"/>
      <c r="BG165" s="28"/>
      <c r="BH165" s="209">
        <v>15200</v>
      </c>
      <c r="BI165" s="21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9">
        <v>978.4</v>
      </c>
      <c r="BV165" s="211"/>
      <c r="BW165" s="211"/>
      <c r="BX165" s="211"/>
      <c r="BY165" s="211"/>
      <c r="BZ165" s="211"/>
      <c r="CA165" s="211"/>
      <c r="CB165" s="211"/>
      <c r="CC165" s="211"/>
      <c r="CD165" s="211"/>
      <c r="CE165" s="211"/>
      <c r="CF165" s="211"/>
      <c r="CG165" s="211"/>
      <c r="CH165" s="211"/>
      <c r="CI165" s="209">
        <f t="shared" si="13"/>
        <v>14221.6</v>
      </c>
      <c r="CJ165" s="211"/>
      <c r="CK165" s="211"/>
      <c r="CL165" s="211"/>
      <c r="CM165" s="211"/>
      <c r="CN165" s="211"/>
      <c r="CO165" s="211"/>
      <c r="CP165" s="211"/>
      <c r="CQ165" s="211"/>
      <c r="CR165" s="211"/>
      <c r="CS165" s="211"/>
      <c r="CT165" s="216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24.75" customHeight="1">
      <c r="A166" s="233" t="s">
        <v>139</v>
      </c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  <c r="AF166" s="234"/>
      <c r="AG166" s="234"/>
      <c r="AH166" s="234"/>
      <c r="AI166" s="234"/>
      <c r="AJ166" s="151" t="s">
        <v>14</v>
      </c>
      <c r="AK166" s="151"/>
      <c r="AL166" s="151"/>
      <c r="AM166" s="19"/>
      <c r="AN166" s="19"/>
      <c r="AO166" s="19"/>
      <c r="AP166" s="146" t="s">
        <v>446</v>
      </c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8"/>
      <c r="BB166" s="28"/>
      <c r="BC166" s="28"/>
      <c r="BD166" s="28"/>
      <c r="BE166" s="28"/>
      <c r="BF166" s="28"/>
      <c r="BG166" s="28"/>
      <c r="BH166" s="209">
        <f>BH167+BH168</f>
        <v>56400</v>
      </c>
      <c r="BI166" s="21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9">
        <f>BU167+BU168</f>
        <v>32462.55</v>
      </c>
      <c r="BV166" s="211"/>
      <c r="BW166" s="211"/>
      <c r="BX166" s="211"/>
      <c r="BY166" s="211"/>
      <c r="BZ166" s="211"/>
      <c r="CA166" s="211"/>
      <c r="CB166" s="211"/>
      <c r="CC166" s="211"/>
      <c r="CD166" s="211"/>
      <c r="CE166" s="211"/>
      <c r="CF166" s="211"/>
      <c r="CG166" s="211"/>
      <c r="CH166" s="211"/>
      <c r="CI166" s="209">
        <f t="shared" si="13"/>
        <v>23937.45</v>
      </c>
      <c r="CJ166" s="211"/>
      <c r="CK166" s="211"/>
      <c r="CL166" s="211"/>
      <c r="CM166" s="211"/>
      <c r="CN166" s="211"/>
      <c r="CO166" s="211"/>
      <c r="CP166" s="211"/>
      <c r="CQ166" s="211"/>
      <c r="CR166" s="211"/>
      <c r="CS166" s="211"/>
      <c r="CT166" s="216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4" customHeight="1">
      <c r="A167" s="233" t="s">
        <v>140</v>
      </c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151" t="s">
        <v>14</v>
      </c>
      <c r="AK167" s="151"/>
      <c r="AL167" s="151"/>
      <c r="AM167" s="19"/>
      <c r="AN167" s="19"/>
      <c r="AO167" s="19"/>
      <c r="AP167" s="146" t="s">
        <v>444</v>
      </c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8"/>
      <c r="BB167" s="28"/>
      <c r="BC167" s="28"/>
      <c r="BD167" s="28"/>
      <c r="BE167" s="28"/>
      <c r="BF167" s="28"/>
      <c r="BG167" s="28"/>
      <c r="BH167" s="209">
        <v>12000</v>
      </c>
      <c r="BI167" s="21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9">
        <v>10485</v>
      </c>
      <c r="BV167" s="211"/>
      <c r="BW167" s="211"/>
      <c r="BX167" s="211"/>
      <c r="BY167" s="211"/>
      <c r="BZ167" s="211"/>
      <c r="CA167" s="211"/>
      <c r="CB167" s="211"/>
      <c r="CC167" s="211"/>
      <c r="CD167" s="211"/>
      <c r="CE167" s="211"/>
      <c r="CF167" s="211"/>
      <c r="CG167" s="211"/>
      <c r="CH167" s="211"/>
      <c r="CI167" s="209">
        <f t="shared" si="13"/>
        <v>1515</v>
      </c>
      <c r="CJ167" s="211"/>
      <c r="CK167" s="211"/>
      <c r="CL167" s="211"/>
      <c r="CM167" s="211"/>
      <c r="CN167" s="211"/>
      <c r="CO167" s="211"/>
      <c r="CP167" s="211"/>
      <c r="CQ167" s="211"/>
      <c r="CR167" s="211"/>
      <c r="CS167" s="211"/>
      <c r="CT167" s="216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27.75" customHeight="1">
      <c r="A168" s="233" t="s">
        <v>141</v>
      </c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151" t="s">
        <v>14</v>
      </c>
      <c r="AK168" s="151"/>
      <c r="AL168" s="151"/>
      <c r="AM168" s="19"/>
      <c r="AN168" s="19"/>
      <c r="AO168" s="19"/>
      <c r="AP168" s="146" t="s">
        <v>445</v>
      </c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8"/>
      <c r="BB168" s="28"/>
      <c r="BC168" s="28"/>
      <c r="BD168" s="28"/>
      <c r="BE168" s="28"/>
      <c r="BF168" s="28"/>
      <c r="BG168" s="28"/>
      <c r="BH168" s="209">
        <v>44400</v>
      </c>
      <c r="BI168" s="21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9">
        <v>21977.55</v>
      </c>
      <c r="BV168" s="211"/>
      <c r="BW168" s="211"/>
      <c r="BX168" s="211"/>
      <c r="BY168" s="211"/>
      <c r="BZ168" s="211"/>
      <c r="CA168" s="211"/>
      <c r="CB168" s="211"/>
      <c r="CC168" s="211"/>
      <c r="CD168" s="211"/>
      <c r="CE168" s="211"/>
      <c r="CF168" s="211"/>
      <c r="CG168" s="211"/>
      <c r="CH168" s="211"/>
      <c r="CI168" s="209">
        <f t="shared" si="13"/>
        <v>22422.45</v>
      </c>
      <c r="CJ168" s="211"/>
      <c r="CK168" s="211"/>
      <c r="CL168" s="211"/>
      <c r="CM168" s="211"/>
      <c r="CN168" s="211"/>
      <c r="CO168" s="211"/>
      <c r="CP168" s="211"/>
      <c r="CQ168" s="211"/>
      <c r="CR168" s="211"/>
      <c r="CS168" s="211"/>
      <c r="CT168" s="216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39" customHeight="1">
      <c r="A169" s="233" t="s">
        <v>447</v>
      </c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151" t="s">
        <v>14</v>
      </c>
      <c r="AK169" s="151"/>
      <c r="AL169" s="151"/>
      <c r="AM169" s="19"/>
      <c r="AN169" s="19"/>
      <c r="AO169" s="19"/>
      <c r="AP169" s="146" t="s">
        <v>448</v>
      </c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8"/>
      <c r="BB169" s="28"/>
      <c r="BC169" s="28"/>
      <c r="BD169" s="28"/>
      <c r="BE169" s="28"/>
      <c r="BF169" s="28"/>
      <c r="BG169" s="28"/>
      <c r="BH169" s="209">
        <f>BH170</f>
        <v>462800</v>
      </c>
      <c r="BI169" s="21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9">
        <f>BU170</f>
        <v>181463.75</v>
      </c>
      <c r="BV169" s="211"/>
      <c r="BW169" s="211"/>
      <c r="BX169" s="211"/>
      <c r="BY169" s="211"/>
      <c r="BZ169" s="211"/>
      <c r="CA169" s="211"/>
      <c r="CB169" s="211"/>
      <c r="CC169" s="211"/>
      <c r="CD169" s="211"/>
      <c r="CE169" s="211"/>
      <c r="CF169" s="211"/>
      <c r="CG169" s="211"/>
      <c r="CH169" s="211"/>
      <c r="CI169" s="209">
        <f t="shared" si="13"/>
        <v>281336.25</v>
      </c>
      <c r="CJ169" s="211"/>
      <c r="CK169" s="211"/>
      <c r="CL169" s="211"/>
      <c r="CM169" s="211"/>
      <c r="CN169" s="211"/>
      <c r="CO169" s="211"/>
      <c r="CP169" s="211"/>
      <c r="CQ169" s="211"/>
      <c r="CR169" s="211"/>
      <c r="CS169" s="211"/>
      <c r="CT169" s="216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24.75" customHeight="1">
      <c r="A170" s="233" t="s">
        <v>432</v>
      </c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234"/>
      <c r="AD170" s="234"/>
      <c r="AE170" s="234"/>
      <c r="AF170" s="234"/>
      <c r="AG170" s="234"/>
      <c r="AH170" s="234"/>
      <c r="AI170" s="274"/>
      <c r="AJ170" s="151" t="s">
        <v>14</v>
      </c>
      <c r="AK170" s="151"/>
      <c r="AL170" s="151"/>
      <c r="AM170" s="19"/>
      <c r="AN170" s="19"/>
      <c r="AO170" s="19"/>
      <c r="AP170" s="146" t="s">
        <v>449</v>
      </c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8"/>
      <c r="BB170" s="28"/>
      <c r="BC170" s="28"/>
      <c r="BD170" s="28"/>
      <c r="BE170" s="28"/>
      <c r="BF170" s="28"/>
      <c r="BG170" s="28"/>
      <c r="BH170" s="209">
        <f>BH171+BH180</f>
        <v>462800</v>
      </c>
      <c r="BI170" s="21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9">
        <f>BU171+BU180</f>
        <v>181463.75</v>
      </c>
      <c r="BV170" s="211"/>
      <c r="BW170" s="211"/>
      <c r="BX170" s="211"/>
      <c r="BY170" s="211"/>
      <c r="BZ170" s="211"/>
      <c r="CA170" s="211"/>
      <c r="CB170" s="211"/>
      <c r="CC170" s="211"/>
      <c r="CD170" s="211"/>
      <c r="CE170" s="211"/>
      <c r="CF170" s="211"/>
      <c r="CG170" s="211"/>
      <c r="CH170" s="211"/>
      <c r="CI170" s="209">
        <f t="shared" si="13"/>
        <v>281336.25</v>
      </c>
      <c r="CJ170" s="211"/>
      <c r="CK170" s="211"/>
      <c r="CL170" s="211"/>
      <c r="CM170" s="211"/>
      <c r="CN170" s="211"/>
      <c r="CO170" s="211"/>
      <c r="CP170" s="211"/>
      <c r="CQ170" s="211"/>
      <c r="CR170" s="211"/>
      <c r="CS170" s="211"/>
      <c r="CT170" s="216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18" customHeight="1">
      <c r="A171" s="245" t="s">
        <v>125</v>
      </c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151" t="s">
        <v>14</v>
      </c>
      <c r="AK171" s="151"/>
      <c r="AL171" s="151"/>
      <c r="AM171" s="19"/>
      <c r="AN171" s="19"/>
      <c r="AO171" s="19"/>
      <c r="AP171" s="146" t="s">
        <v>450</v>
      </c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8"/>
      <c r="BB171" s="28"/>
      <c r="BC171" s="28"/>
      <c r="BD171" s="28"/>
      <c r="BE171" s="28"/>
      <c r="BF171" s="28"/>
      <c r="BG171" s="28"/>
      <c r="BH171" s="209">
        <f>BH175+BH172+BH179</f>
        <v>387900</v>
      </c>
      <c r="BI171" s="21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9">
        <f>BU175+BU172+BU179</f>
        <v>136755.75</v>
      </c>
      <c r="BV171" s="211"/>
      <c r="BW171" s="211"/>
      <c r="BX171" s="211"/>
      <c r="BY171" s="211"/>
      <c r="BZ171" s="211"/>
      <c r="CA171" s="211"/>
      <c r="CB171" s="211"/>
      <c r="CC171" s="211"/>
      <c r="CD171" s="211"/>
      <c r="CE171" s="211"/>
      <c r="CF171" s="211"/>
      <c r="CG171" s="211"/>
      <c r="CH171" s="211"/>
      <c r="CI171" s="209">
        <f aca="true" t="shared" si="14" ref="CI171:CI178">BH171-BU171</f>
        <v>251144.25</v>
      </c>
      <c r="CJ171" s="211"/>
      <c r="CK171" s="211"/>
      <c r="CL171" s="211"/>
      <c r="CM171" s="211"/>
      <c r="CN171" s="211"/>
      <c r="CO171" s="211"/>
      <c r="CP171" s="211"/>
      <c r="CQ171" s="211"/>
      <c r="CR171" s="211"/>
      <c r="CS171" s="211"/>
      <c r="CT171" s="216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29.25" customHeight="1">
      <c r="A172" s="278" t="s">
        <v>126</v>
      </c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151" t="s">
        <v>14</v>
      </c>
      <c r="AK172" s="151"/>
      <c r="AL172" s="151"/>
      <c r="AM172" s="19"/>
      <c r="AN172" s="19"/>
      <c r="AO172" s="19"/>
      <c r="AP172" s="146" t="s">
        <v>451</v>
      </c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8"/>
      <c r="BB172" s="28"/>
      <c r="BC172" s="28"/>
      <c r="BD172" s="28"/>
      <c r="BE172" s="28"/>
      <c r="BF172" s="28"/>
      <c r="BG172" s="28"/>
      <c r="BH172" s="209">
        <f>SUM(BH173+BH174)</f>
        <v>350000</v>
      </c>
      <c r="BI172" s="210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09">
        <f>SUM(BU173+BU174)</f>
        <v>117327.66</v>
      </c>
      <c r="BV172" s="211"/>
      <c r="BW172" s="211"/>
      <c r="BX172" s="211"/>
      <c r="BY172" s="211"/>
      <c r="BZ172" s="211"/>
      <c r="CA172" s="211"/>
      <c r="CB172" s="211"/>
      <c r="CC172" s="211"/>
      <c r="CD172" s="211"/>
      <c r="CE172" s="211"/>
      <c r="CF172" s="211"/>
      <c r="CG172" s="211"/>
      <c r="CH172" s="211"/>
      <c r="CI172" s="209">
        <f t="shared" si="14"/>
        <v>232672.34</v>
      </c>
      <c r="CJ172" s="211"/>
      <c r="CK172" s="211"/>
      <c r="CL172" s="211"/>
      <c r="CM172" s="211"/>
      <c r="CN172" s="211"/>
      <c r="CO172" s="211"/>
      <c r="CP172" s="211"/>
      <c r="CQ172" s="211"/>
      <c r="CR172" s="211"/>
      <c r="CS172" s="211"/>
      <c r="CT172" s="216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18" customHeight="1">
      <c r="A173" s="245" t="s">
        <v>127</v>
      </c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151" t="s">
        <v>14</v>
      </c>
      <c r="AK173" s="151"/>
      <c r="AL173" s="151"/>
      <c r="AM173" s="19"/>
      <c r="AN173" s="19"/>
      <c r="AO173" s="19"/>
      <c r="AP173" s="146" t="s">
        <v>452</v>
      </c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8"/>
      <c r="BB173" s="28"/>
      <c r="BC173" s="28"/>
      <c r="BD173" s="28"/>
      <c r="BE173" s="28"/>
      <c r="BF173" s="28"/>
      <c r="BG173" s="28"/>
      <c r="BH173" s="209">
        <v>260800</v>
      </c>
      <c r="BI173" s="210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09">
        <v>88880.1</v>
      </c>
      <c r="BV173" s="211"/>
      <c r="BW173" s="211"/>
      <c r="BX173" s="211"/>
      <c r="BY173" s="211"/>
      <c r="BZ173" s="211"/>
      <c r="CA173" s="211"/>
      <c r="CB173" s="211"/>
      <c r="CC173" s="211"/>
      <c r="CD173" s="211"/>
      <c r="CE173" s="211"/>
      <c r="CF173" s="211"/>
      <c r="CG173" s="211"/>
      <c r="CH173" s="211"/>
      <c r="CI173" s="209">
        <f t="shared" si="14"/>
        <v>171919.9</v>
      </c>
      <c r="CJ173" s="211"/>
      <c r="CK173" s="211"/>
      <c r="CL173" s="211"/>
      <c r="CM173" s="211"/>
      <c r="CN173" s="211"/>
      <c r="CO173" s="211"/>
      <c r="CP173" s="211"/>
      <c r="CQ173" s="211"/>
      <c r="CR173" s="211"/>
      <c r="CS173" s="211"/>
      <c r="CT173" s="216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27.75" customHeight="1">
      <c r="A174" s="233" t="s">
        <v>129</v>
      </c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34"/>
      <c r="AD174" s="234"/>
      <c r="AE174" s="234"/>
      <c r="AF174" s="234"/>
      <c r="AG174" s="234"/>
      <c r="AH174" s="234"/>
      <c r="AI174" s="234"/>
      <c r="AJ174" s="151" t="s">
        <v>14</v>
      </c>
      <c r="AK174" s="151"/>
      <c r="AL174" s="151"/>
      <c r="AM174" s="19"/>
      <c r="AN174" s="19"/>
      <c r="AO174" s="19"/>
      <c r="AP174" s="146" t="s">
        <v>453</v>
      </c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8"/>
      <c r="BB174" s="28"/>
      <c r="BC174" s="28"/>
      <c r="BD174" s="28"/>
      <c r="BE174" s="28"/>
      <c r="BF174" s="28"/>
      <c r="BG174" s="28"/>
      <c r="BH174" s="209">
        <v>89200</v>
      </c>
      <c r="BI174" s="210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09">
        <v>28447.56</v>
      </c>
      <c r="BV174" s="211"/>
      <c r="BW174" s="211"/>
      <c r="BX174" s="211"/>
      <c r="BY174" s="211"/>
      <c r="BZ174" s="211"/>
      <c r="CA174" s="211"/>
      <c r="CB174" s="211"/>
      <c r="CC174" s="211"/>
      <c r="CD174" s="211"/>
      <c r="CE174" s="211"/>
      <c r="CF174" s="211"/>
      <c r="CG174" s="211"/>
      <c r="CH174" s="211"/>
      <c r="CI174" s="209">
        <f t="shared" si="14"/>
        <v>60752.44</v>
      </c>
      <c r="CJ174" s="211"/>
      <c r="CK174" s="211"/>
      <c r="CL174" s="211"/>
      <c r="CM174" s="211"/>
      <c r="CN174" s="211"/>
      <c r="CO174" s="211"/>
      <c r="CP174" s="211"/>
      <c r="CQ174" s="211"/>
      <c r="CR174" s="211"/>
      <c r="CS174" s="211"/>
      <c r="CT174" s="216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18" customHeight="1">
      <c r="A175" s="245" t="s">
        <v>215</v>
      </c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151" t="s">
        <v>14</v>
      </c>
      <c r="AK175" s="151"/>
      <c r="AL175" s="151"/>
      <c r="AM175" s="19"/>
      <c r="AN175" s="19"/>
      <c r="AO175" s="19"/>
      <c r="AP175" s="146" t="s">
        <v>455</v>
      </c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8"/>
      <c r="BB175" s="28"/>
      <c r="BC175" s="28"/>
      <c r="BD175" s="28"/>
      <c r="BE175" s="28"/>
      <c r="BF175" s="28"/>
      <c r="BG175" s="28"/>
      <c r="BH175" s="209">
        <f>BH178+BH176+BH177</f>
        <v>37900</v>
      </c>
      <c r="BI175" s="21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9">
        <f>BU176+BU177+BU178</f>
        <v>19428.09</v>
      </c>
      <c r="BV175" s="211"/>
      <c r="BW175" s="211"/>
      <c r="BX175" s="211"/>
      <c r="BY175" s="211"/>
      <c r="BZ175" s="211"/>
      <c r="CA175" s="211"/>
      <c r="CB175" s="211"/>
      <c r="CC175" s="211"/>
      <c r="CD175" s="211"/>
      <c r="CE175" s="211"/>
      <c r="CF175" s="211"/>
      <c r="CG175" s="211"/>
      <c r="CH175" s="211"/>
      <c r="CI175" s="209">
        <f t="shared" si="14"/>
        <v>18471.91</v>
      </c>
      <c r="CJ175" s="211"/>
      <c r="CK175" s="211"/>
      <c r="CL175" s="211"/>
      <c r="CM175" s="211"/>
      <c r="CN175" s="211"/>
      <c r="CO175" s="211"/>
      <c r="CP175" s="211"/>
      <c r="CQ175" s="211"/>
      <c r="CR175" s="211"/>
      <c r="CS175" s="211"/>
      <c r="CT175" s="216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18" customHeight="1">
      <c r="A176" s="237" t="s">
        <v>136</v>
      </c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  <c r="AJ176" s="151" t="s">
        <v>14</v>
      </c>
      <c r="AK176" s="151"/>
      <c r="AL176" s="151"/>
      <c r="AM176" s="151"/>
      <c r="AN176" s="151"/>
      <c r="AO176" s="151"/>
      <c r="AP176" s="146" t="s">
        <v>454</v>
      </c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8"/>
      <c r="BB176" s="28"/>
      <c r="BC176" s="28"/>
      <c r="BD176" s="28"/>
      <c r="BE176" s="28"/>
      <c r="BF176" s="28"/>
      <c r="BG176" s="28"/>
      <c r="BH176" s="261">
        <v>10000</v>
      </c>
      <c r="BI176" s="262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61">
        <v>3395.45</v>
      </c>
      <c r="BV176" s="281"/>
      <c r="BW176" s="281"/>
      <c r="BX176" s="281"/>
      <c r="BY176" s="281"/>
      <c r="BZ176" s="281"/>
      <c r="CA176" s="281"/>
      <c r="CB176" s="281"/>
      <c r="CC176" s="281"/>
      <c r="CD176" s="281"/>
      <c r="CE176" s="281"/>
      <c r="CF176" s="281"/>
      <c r="CG176" s="281"/>
      <c r="CH176" s="281"/>
      <c r="CI176" s="209">
        <f t="shared" si="14"/>
        <v>6604.55</v>
      </c>
      <c r="CJ176" s="211"/>
      <c r="CK176" s="211"/>
      <c r="CL176" s="211"/>
      <c r="CM176" s="211"/>
      <c r="CN176" s="211"/>
      <c r="CO176" s="211"/>
      <c r="CP176" s="211"/>
      <c r="CQ176" s="211"/>
      <c r="CR176" s="211"/>
      <c r="CS176" s="211"/>
      <c r="CT176" s="216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27.75" customHeight="1">
      <c r="A177" s="220" t="s">
        <v>256</v>
      </c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151" t="s">
        <v>14</v>
      </c>
      <c r="AK177" s="151"/>
      <c r="AL177" s="151"/>
      <c r="AM177" s="151"/>
      <c r="AN177" s="151"/>
      <c r="AO177" s="151"/>
      <c r="AP177" s="146" t="s">
        <v>456</v>
      </c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8"/>
      <c r="BB177" s="28"/>
      <c r="BC177" s="28"/>
      <c r="BD177" s="28"/>
      <c r="BE177" s="28"/>
      <c r="BF177" s="28"/>
      <c r="BG177" s="28"/>
      <c r="BH177" s="264">
        <v>500</v>
      </c>
      <c r="BI177" s="265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64">
        <v>0</v>
      </c>
      <c r="BV177" s="280"/>
      <c r="BW177" s="280"/>
      <c r="BX177" s="280"/>
      <c r="BY177" s="280"/>
      <c r="BZ177" s="280"/>
      <c r="CA177" s="280"/>
      <c r="CB177" s="280"/>
      <c r="CC177" s="280"/>
      <c r="CD177" s="280"/>
      <c r="CE177" s="280"/>
      <c r="CF177" s="280"/>
      <c r="CG177" s="280"/>
      <c r="CH177" s="280"/>
      <c r="CI177" s="209">
        <f t="shared" si="14"/>
        <v>500</v>
      </c>
      <c r="CJ177" s="211"/>
      <c r="CK177" s="211"/>
      <c r="CL177" s="211"/>
      <c r="CM177" s="211"/>
      <c r="CN177" s="211"/>
      <c r="CO177" s="211"/>
      <c r="CP177" s="211"/>
      <c r="CQ177" s="211"/>
      <c r="CR177" s="211"/>
      <c r="CS177" s="211"/>
      <c r="CT177" s="216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18" customHeight="1">
      <c r="A178" s="245" t="s">
        <v>130</v>
      </c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151" t="s">
        <v>14</v>
      </c>
      <c r="AK178" s="151"/>
      <c r="AL178" s="151"/>
      <c r="AM178" s="19"/>
      <c r="AN178" s="19"/>
      <c r="AO178" s="19"/>
      <c r="AP178" s="146" t="s">
        <v>457</v>
      </c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8"/>
      <c r="BB178" s="28"/>
      <c r="BC178" s="28"/>
      <c r="BD178" s="28"/>
      <c r="BE178" s="28"/>
      <c r="BF178" s="28"/>
      <c r="BG178" s="28"/>
      <c r="BH178" s="209">
        <v>27400</v>
      </c>
      <c r="BI178" s="21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9">
        <v>16032.64</v>
      </c>
      <c r="BV178" s="211"/>
      <c r="BW178" s="211"/>
      <c r="BX178" s="211"/>
      <c r="BY178" s="211"/>
      <c r="BZ178" s="211"/>
      <c r="CA178" s="211"/>
      <c r="CB178" s="211"/>
      <c r="CC178" s="211"/>
      <c r="CD178" s="211"/>
      <c r="CE178" s="211"/>
      <c r="CF178" s="211"/>
      <c r="CG178" s="211"/>
      <c r="CH178" s="211"/>
      <c r="CI178" s="209">
        <f t="shared" si="14"/>
        <v>11367.36</v>
      </c>
      <c r="CJ178" s="211"/>
      <c r="CK178" s="211"/>
      <c r="CL178" s="211"/>
      <c r="CM178" s="211"/>
      <c r="CN178" s="211"/>
      <c r="CO178" s="211"/>
      <c r="CP178" s="211"/>
      <c r="CQ178" s="211"/>
      <c r="CR178" s="211"/>
      <c r="CS178" s="211"/>
      <c r="CT178" s="216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18" customHeight="1">
      <c r="A179" s="245" t="s">
        <v>143</v>
      </c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151" t="s">
        <v>14</v>
      </c>
      <c r="AK179" s="151"/>
      <c r="AL179" s="151"/>
      <c r="AM179" s="19"/>
      <c r="AN179" s="19"/>
      <c r="AO179" s="19"/>
      <c r="AP179" s="146" t="s">
        <v>316</v>
      </c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8"/>
      <c r="BB179" s="28"/>
      <c r="BC179" s="28"/>
      <c r="BD179" s="28"/>
      <c r="BE179" s="28"/>
      <c r="BF179" s="28"/>
      <c r="BG179" s="28"/>
      <c r="BH179" s="209">
        <v>0</v>
      </c>
      <c r="BI179" s="21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9">
        <v>0</v>
      </c>
      <c r="BV179" s="211"/>
      <c r="BW179" s="211"/>
      <c r="BX179" s="211"/>
      <c r="BY179" s="211"/>
      <c r="BZ179" s="211"/>
      <c r="CA179" s="211"/>
      <c r="CB179" s="211"/>
      <c r="CC179" s="211"/>
      <c r="CD179" s="211"/>
      <c r="CE179" s="211"/>
      <c r="CF179" s="211"/>
      <c r="CG179" s="211"/>
      <c r="CH179" s="211"/>
      <c r="CI179" s="209">
        <f aca="true" t="shared" si="15" ref="CI179:CI189">BH179-BU179</f>
        <v>0</v>
      </c>
      <c r="CJ179" s="211"/>
      <c r="CK179" s="211"/>
      <c r="CL179" s="211"/>
      <c r="CM179" s="211"/>
      <c r="CN179" s="211"/>
      <c r="CO179" s="211"/>
      <c r="CP179" s="211"/>
      <c r="CQ179" s="211"/>
      <c r="CR179" s="211"/>
      <c r="CS179" s="211"/>
      <c r="CT179" s="216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25.5" customHeight="1">
      <c r="A180" s="233" t="s">
        <v>139</v>
      </c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4"/>
      <c r="AC180" s="234"/>
      <c r="AD180" s="234"/>
      <c r="AE180" s="234"/>
      <c r="AF180" s="234"/>
      <c r="AG180" s="234"/>
      <c r="AH180" s="234"/>
      <c r="AI180" s="234"/>
      <c r="AJ180" s="151" t="s">
        <v>14</v>
      </c>
      <c r="AK180" s="151"/>
      <c r="AL180" s="151"/>
      <c r="AM180" s="19"/>
      <c r="AN180" s="19"/>
      <c r="AO180" s="19"/>
      <c r="AP180" s="146" t="s">
        <v>458</v>
      </c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8"/>
      <c r="BB180" s="28"/>
      <c r="BC180" s="28"/>
      <c r="BD180" s="28"/>
      <c r="BE180" s="28"/>
      <c r="BF180" s="28"/>
      <c r="BG180" s="28"/>
      <c r="BH180" s="209">
        <f>BH181+BH182</f>
        <v>74900</v>
      </c>
      <c r="BI180" s="21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9">
        <f>BU181+BU182</f>
        <v>44708</v>
      </c>
      <c r="BV180" s="211"/>
      <c r="BW180" s="211"/>
      <c r="BX180" s="211"/>
      <c r="BY180" s="211"/>
      <c r="BZ180" s="211"/>
      <c r="CA180" s="211"/>
      <c r="CB180" s="211"/>
      <c r="CC180" s="211"/>
      <c r="CD180" s="211"/>
      <c r="CE180" s="211"/>
      <c r="CF180" s="211"/>
      <c r="CG180" s="211"/>
      <c r="CH180" s="211"/>
      <c r="CI180" s="209">
        <f t="shared" si="15"/>
        <v>30192</v>
      </c>
      <c r="CJ180" s="211"/>
      <c r="CK180" s="211"/>
      <c r="CL180" s="211"/>
      <c r="CM180" s="211"/>
      <c r="CN180" s="211"/>
      <c r="CO180" s="211"/>
      <c r="CP180" s="211"/>
      <c r="CQ180" s="211"/>
      <c r="CR180" s="211"/>
      <c r="CS180" s="211"/>
      <c r="CT180" s="216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27" customHeight="1">
      <c r="A181" s="233" t="s">
        <v>140</v>
      </c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4"/>
      <c r="AC181" s="234"/>
      <c r="AD181" s="234"/>
      <c r="AE181" s="234"/>
      <c r="AF181" s="234"/>
      <c r="AG181" s="234"/>
      <c r="AH181" s="234"/>
      <c r="AI181" s="234"/>
      <c r="AJ181" s="151" t="s">
        <v>14</v>
      </c>
      <c r="AK181" s="151"/>
      <c r="AL181" s="151"/>
      <c r="AM181" s="19"/>
      <c r="AN181" s="19"/>
      <c r="AO181" s="19"/>
      <c r="AP181" s="146" t="s">
        <v>459</v>
      </c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8"/>
      <c r="BB181" s="28"/>
      <c r="BC181" s="28"/>
      <c r="BD181" s="28"/>
      <c r="BE181" s="28"/>
      <c r="BF181" s="28"/>
      <c r="BG181" s="28"/>
      <c r="BH181" s="209">
        <v>72000</v>
      </c>
      <c r="BI181" s="21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9">
        <v>42604</v>
      </c>
      <c r="BV181" s="211"/>
      <c r="BW181" s="211"/>
      <c r="BX181" s="211"/>
      <c r="BY181" s="211"/>
      <c r="BZ181" s="211"/>
      <c r="CA181" s="211"/>
      <c r="CB181" s="211"/>
      <c r="CC181" s="211"/>
      <c r="CD181" s="211"/>
      <c r="CE181" s="211"/>
      <c r="CF181" s="211"/>
      <c r="CG181" s="211"/>
      <c r="CH181" s="211"/>
      <c r="CI181" s="209">
        <f t="shared" si="15"/>
        <v>29396</v>
      </c>
      <c r="CJ181" s="211"/>
      <c r="CK181" s="211"/>
      <c r="CL181" s="211"/>
      <c r="CM181" s="211"/>
      <c r="CN181" s="211"/>
      <c r="CO181" s="211"/>
      <c r="CP181" s="211"/>
      <c r="CQ181" s="211"/>
      <c r="CR181" s="211"/>
      <c r="CS181" s="211"/>
      <c r="CT181" s="216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30" customHeight="1">
      <c r="A182" s="233" t="s">
        <v>141</v>
      </c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4"/>
      <c r="AC182" s="234"/>
      <c r="AD182" s="234"/>
      <c r="AE182" s="234"/>
      <c r="AF182" s="234"/>
      <c r="AG182" s="234"/>
      <c r="AH182" s="234"/>
      <c r="AI182" s="234"/>
      <c r="AJ182" s="151" t="s">
        <v>14</v>
      </c>
      <c r="AK182" s="151"/>
      <c r="AL182" s="151"/>
      <c r="AM182" s="19"/>
      <c r="AN182" s="19"/>
      <c r="AO182" s="19"/>
      <c r="AP182" s="146" t="s">
        <v>460</v>
      </c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8"/>
      <c r="BB182" s="28"/>
      <c r="BC182" s="28"/>
      <c r="BD182" s="28"/>
      <c r="BE182" s="28"/>
      <c r="BF182" s="28"/>
      <c r="BG182" s="28"/>
      <c r="BH182" s="209">
        <v>2900</v>
      </c>
      <c r="BI182" s="21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9">
        <v>2104</v>
      </c>
      <c r="BV182" s="211"/>
      <c r="BW182" s="211"/>
      <c r="BX182" s="211"/>
      <c r="BY182" s="211"/>
      <c r="BZ182" s="211"/>
      <c r="CA182" s="211"/>
      <c r="CB182" s="211"/>
      <c r="CC182" s="211"/>
      <c r="CD182" s="211"/>
      <c r="CE182" s="211"/>
      <c r="CF182" s="211"/>
      <c r="CG182" s="211"/>
      <c r="CH182" s="211"/>
      <c r="CI182" s="209">
        <f t="shared" si="15"/>
        <v>796</v>
      </c>
      <c r="CJ182" s="211"/>
      <c r="CK182" s="211"/>
      <c r="CL182" s="211"/>
      <c r="CM182" s="211"/>
      <c r="CN182" s="211"/>
      <c r="CO182" s="211"/>
      <c r="CP182" s="211"/>
      <c r="CQ182" s="211"/>
      <c r="CR182" s="211"/>
      <c r="CS182" s="211"/>
      <c r="CT182" s="216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18" customHeight="1">
      <c r="A183" s="361" t="s">
        <v>170</v>
      </c>
      <c r="B183" s="362"/>
      <c r="C183" s="362"/>
      <c r="D183" s="362"/>
      <c r="E183" s="362"/>
      <c r="F183" s="362"/>
      <c r="G183" s="362"/>
      <c r="H183" s="362"/>
      <c r="I183" s="362"/>
      <c r="J183" s="362"/>
      <c r="K183" s="362"/>
      <c r="L183" s="362"/>
      <c r="M183" s="362"/>
      <c r="N183" s="362"/>
      <c r="O183" s="362"/>
      <c r="P183" s="362"/>
      <c r="Q183" s="362"/>
      <c r="R183" s="362"/>
      <c r="S183" s="362"/>
      <c r="T183" s="362"/>
      <c r="U183" s="362"/>
      <c r="V183" s="362"/>
      <c r="W183" s="362"/>
      <c r="X183" s="362"/>
      <c r="Y183" s="362"/>
      <c r="Z183" s="362"/>
      <c r="AA183" s="362"/>
      <c r="AB183" s="362"/>
      <c r="AC183" s="362"/>
      <c r="AD183" s="362"/>
      <c r="AE183" s="362"/>
      <c r="AF183" s="362"/>
      <c r="AG183" s="362"/>
      <c r="AH183" s="362"/>
      <c r="AI183" s="362"/>
      <c r="AJ183" s="382" t="s">
        <v>14</v>
      </c>
      <c r="AK183" s="382"/>
      <c r="AL183" s="382"/>
      <c r="AM183" s="105"/>
      <c r="AN183" s="105"/>
      <c r="AO183" s="105"/>
      <c r="AP183" s="382" t="s">
        <v>317</v>
      </c>
      <c r="AQ183" s="382"/>
      <c r="AR183" s="382"/>
      <c r="AS183" s="382"/>
      <c r="AT183" s="382"/>
      <c r="AU183" s="382"/>
      <c r="AV183" s="382"/>
      <c r="AW183" s="382"/>
      <c r="AX183" s="382"/>
      <c r="AY183" s="382"/>
      <c r="AZ183" s="382"/>
      <c r="BA183" s="382"/>
      <c r="BB183" s="106"/>
      <c r="BC183" s="106"/>
      <c r="BD183" s="106"/>
      <c r="BE183" s="106"/>
      <c r="BF183" s="106"/>
      <c r="BG183" s="106"/>
      <c r="BH183" s="285">
        <f aca="true" t="shared" si="16" ref="BH183:BH188">BH184</f>
        <v>20000</v>
      </c>
      <c r="BI183" s="383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285">
        <f aca="true" t="shared" si="17" ref="BU183:BU188">BU184</f>
        <v>13668</v>
      </c>
      <c r="BV183" s="286"/>
      <c r="BW183" s="286"/>
      <c r="BX183" s="286"/>
      <c r="BY183" s="286"/>
      <c r="BZ183" s="286"/>
      <c r="CA183" s="286"/>
      <c r="CB183" s="286"/>
      <c r="CC183" s="286"/>
      <c r="CD183" s="286"/>
      <c r="CE183" s="286"/>
      <c r="CF183" s="286"/>
      <c r="CG183" s="286"/>
      <c r="CH183" s="286"/>
      <c r="CI183" s="285">
        <f t="shared" si="15"/>
        <v>6332</v>
      </c>
      <c r="CJ183" s="286"/>
      <c r="CK183" s="286"/>
      <c r="CL183" s="286"/>
      <c r="CM183" s="286"/>
      <c r="CN183" s="286"/>
      <c r="CO183" s="286"/>
      <c r="CP183" s="286"/>
      <c r="CQ183" s="286"/>
      <c r="CR183" s="286"/>
      <c r="CS183" s="286"/>
      <c r="CT183" s="287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35.25" customHeight="1">
      <c r="A184" s="220" t="s">
        <v>318</v>
      </c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151" t="s">
        <v>14</v>
      </c>
      <c r="AK184" s="151"/>
      <c r="AL184" s="151"/>
      <c r="AM184" s="19"/>
      <c r="AN184" s="19"/>
      <c r="AO184" s="19"/>
      <c r="AP184" s="151" t="s">
        <v>319</v>
      </c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28"/>
      <c r="BC184" s="28"/>
      <c r="BD184" s="28"/>
      <c r="BE184" s="28"/>
      <c r="BF184" s="28"/>
      <c r="BG184" s="28"/>
      <c r="BH184" s="209">
        <f t="shared" si="16"/>
        <v>20000</v>
      </c>
      <c r="BI184" s="21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9">
        <f t="shared" si="17"/>
        <v>13668</v>
      </c>
      <c r="BV184" s="211"/>
      <c r="BW184" s="211"/>
      <c r="BX184" s="211"/>
      <c r="BY184" s="211"/>
      <c r="BZ184" s="211"/>
      <c r="CA184" s="211"/>
      <c r="CB184" s="211"/>
      <c r="CC184" s="211"/>
      <c r="CD184" s="211"/>
      <c r="CE184" s="211"/>
      <c r="CF184" s="211"/>
      <c r="CG184" s="211"/>
      <c r="CH184" s="211"/>
      <c r="CI184" s="209">
        <f t="shared" si="15"/>
        <v>6332</v>
      </c>
      <c r="CJ184" s="211"/>
      <c r="CK184" s="211"/>
      <c r="CL184" s="211"/>
      <c r="CM184" s="211"/>
      <c r="CN184" s="211"/>
      <c r="CO184" s="211"/>
      <c r="CP184" s="211"/>
      <c r="CQ184" s="211"/>
      <c r="CR184" s="211"/>
      <c r="CS184" s="211"/>
      <c r="CT184" s="216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78" customFormat="1" ht="29.25" customHeight="1">
      <c r="A185" s="277" t="s">
        <v>315</v>
      </c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  <c r="AH185" s="272"/>
      <c r="AI185" s="273"/>
      <c r="AJ185" s="206" t="s">
        <v>14</v>
      </c>
      <c r="AK185" s="207"/>
      <c r="AL185" s="208"/>
      <c r="AM185" s="30"/>
      <c r="AN185" s="30"/>
      <c r="AO185" s="30"/>
      <c r="AP185" s="236" t="s">
        <v>320</v>
      </c>
      <c r="AQ185" s="236"/>
      <c r="AR185" s="236"/>
      <c r="AS185" s="236"/>
      <c r="AT185" s="236"/>
      <c r="AU185" s="236"/>
      <c r="AV185" s="236"/>
      <c r="AW185" s="236"/>
      <c r="AX185" s="236"/>
      <c r="AY185" s="236"/>
      <c r="AZ185" s="236"/>
      <c r="BA185" s="236"/>
      <c r="BB185" s="31"/>
      <c r="BC185" s="31"/>
      <c r="BD185" s="31"/>
      <c r="BE185" s="31"/>
      <c r="BF185" s="31"/>
      <c r="BG185" s="31"/>
      <c r="BH185" s="201">
        <f t="shared" si="16"/>
        <v>20000</v>
      </c>
      <c r="BI185" s="202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201">
        <f t="shared" si="17"/>
        <v>13668</v>
      </c>
      <c r="BV185" s="212"/>
      <c r="BW185" s="212"/>
      <c r="BX185" s="212"/>
      <c r="BY185" s="212"/>
      <c r="BZ185" s="212"/>
      <c r="CA185" s="212"/>
      <c r="CB185" s="212"/>
      <c r="CC185" s="212"/>
      <c r="CD185" s="212"/>
      <c r="CE185" s="212"/>
      <c r="CF185" s="212"/>
      <c r="CG185" s="212"/>
      <c r="CH185" s="202"/>
      <c r="CI185" s="201">
        <f t="shared" si="15"/>
        <v>6332</v>
      </c>
      <c r="CJ185" s="212"/>
      <c r="CK185" s="212"/>
      <c r="CL185" s="212"/>
      <c r="CM185" s="212"/>
      <c r="CN185" s="212"/>
      <c r="CO185" s="212"/>
      <c r="CP185" s="212"/>
      <c r="CQ185" s="212"/>
      <c r="CR185" s="212"/>
      <c r="CS185" s="212"/>
      <c r="CT185" s="213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</row>
    <row r="186" spans="1:188" s="72" customFormat="1" ht="56.25" customHeight="1">
      <c r="A186" s="227" t="s">
        <v>422</v>
      </c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360"/>
      <c r="AJ186" s="229" t="s">
        <v>14</v>
      </c>
      <c r="AK186" s="230"/>
      <c r="AL186" s="231"/>
      <c r="AM186" s="91"/>
      <c r="AN186" s="91"/>
      <c r="AO186" s="91"/>
      <c r="AP186" s="226" t="s">
        <v>321</v>
      </c>
      <c r="AQ186" s="226"/>
      <c r="AR186" s="226"/>
      <c r="AS186" s="226"/>
      <c r="AT186" s="226"/>
      <c r="AU186" s="226"/>
      <c r="AV186" s="226"/>
      <c r="AW186" s="226"/>
      <c r="AX186" s="226"/>
      <c r="AY186" s="226"/>
      <c r="AZ186" s="226"/>
      <c r="BA186" s="226"/>
      <c r="BB186" s="89"/>
      <c r="BC186" s="89"/>
      <c r="BD186" s="89"/>
      <c r="BE186" s="89"/>
      <c r="BF186" s="89"/>
      <c r="BG186" s="89"/>
      <c r="BH186" s="223">
        <f t="shared" si="16"/>
        <v>20000</v>
      </c>
      <c r="BI186" s="23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223">
        <f t="shared" si="17"/>
        <v>13668</v>
      </c>
      <c r="BV186" s="224"/>
      <c r="BW186" s="224"/>
      <c r="BX186" s="224"/>
      <c r="BY186" s="224"/>
      <c r="BZ186" s="224"/>
      <c r="CA186" s="224"/>
      <c r="CB186" s="224"/>
      <c r="CC186" s="224"/>
      <c r="CD186" s="224"/>
      <c r="CE186" s="224"/>
      <c r="CF186" s="224"/>
      <c r="CG186" s="224"/>
      <c r="CH186" s="232"/>
      <c r="CI186" s="223">
        <f t="shared" si="15"/>
        <v>6332</v>
      </c>
      <c r="CJ186" s="224"/>
      <c r="CK186" s="224"/>
      <c r="CL186" s="224"/>
      <c r="CM186" s="224"/>
      <c r="CN186" s="224"/>
      <c r="CO186" s="224"/>
      <c r="CP186" s="224"/>
      <c r="CQ186" s="224"/>
      <c r="CR186" s="224"/>
      <c r="CS186" s="224"/>
      <c r="CT186" s="225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1"/>
      <c r="EY186" s="71"/>
      <c r="EZ186" s="71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71"/>
      <c r="FL186" s="71"/>
      <c r="FM186" s="71"/>
      <c r="FN186" s="71"/>
      <c r="FO186" s="71"/>
      <c r="FP186" s="71"/>
      <c r="FQ186" s="71"/>
      <c r="FR186" s="71"/>
      <c r="FS186" s="71"/>
      <c r="FT186" s="71"/>
      <c r="FU186" s="71"/>
      <c r="FV186" s="71"/>
      <c r="FW186" s="71"/>
      <c r="FX186" s="71"/>
      <c r="FY186" s="71"/>
      <c r="FZ186" s="71"/>
      <c r="GA186" s="71"/>
      <c r="GB186" s="71"/>
      <c r="GC186" s="71"/>
      <c r="GD186" s="71"/>
      <c r="GE186" s="71"/>
      <c r="GF186" s="71"/>
    </row>
    <row r="187" spans="1:188" s="72" customFormat="1" ht="27.75" customHeight="1">
      <c r="A187" s="233" t="s">
        <v>143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74"/>
      <c r="AJ187" s="146" t="s">
        <v>14</v>
      </c>
      <c r="AK187" s="147"/>
      <c r="AL187" s="148"/>
      <c r="AM187" s="19"/>
      <c r="AN187" s="19"/>
      <c r="AO187" s="19"/>
      <c r="AP187" s="151" t="s">
        <v>423</v>
      </c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28"/>
      <c r="BC187" s="28"/>
      <c r="BD187" s="28"/>
      <c r="BE187" s="28"/>
      <c r="BF187" s="28"/>
      <c r="BG187" s="28"/>
      <c r="BH187" s="209">
        <f t="shared" si="16"/>
        <v>20000</v>
      </c>
      <c r="BI187" s="21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9">
        <f t="shared" si="17"/>
        <v>13668</v>
      </c>
      <c r="BV187" s="211"/>
      <c r="BW187" s="211"/>
      <c r="BX187" s="211"/>
      <c r="BY187" s="211"/>
      <c r="BZ187" s="211"/>
      <c r="CA187" s="211"/>
      <c r="CB187" s="211"/>
      <c r="CC187" s="211"/>
      <c r="CD187" s="211"/>
      <c r="CE187" s="211"/>
      <c r="CF187" s="211"/>
      <c r="CG187" s="211"/>
      <c r="CH187" s="210"/>
      <c r="CI187" s="209">
        <f t="shared" si="15"/>
        <v>6332</v>
      </c>
      <c r="CJ187" s="211"/>
      <c r="CK187" s="211"/>
      <c r="CL187" s="211"/>
      <c r="CM187" s="211"/>
      <c r="CN187" s="211"/>
      <c r="CO187" s="211"/>
      <c r="CP187" s="211"/>
      <c r="CQ187" s="211"/>
      <c r="CR187" s="211"/>
      <c r="CS187" s="211"/>
      <c r="CT187" s="216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</row>
    <row r="188" spans="1:188" s="72" customFormat="1" ht="24.75" customHeight="1">
      <c r="A188" s="220" t="s">
        <v>125</v>
      </c>
      <c r="B188" s="221"/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2"/>
      <c r="AJ188" s="146" t="s">
        <v>14</v>
      </c>
      <c r="AK188" s="147"/>
      <c r="AL188" s="148"/>
      <c r="AM188" s="19"/>
      <c r="AN188" s="19"/>
      <c r="AO188" s="19"/>
      <c r="AP188" s="151" t="s">
        <v>424</v>
      </c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28"/>
      <c r="BC188" s="28"/>
      <c r="BD188" s="28"/>
      <c r="BE188" s="28"/>
      <c r="BF188" s="28"/>
      <c r="BG188" s="28"/>
      <c r="BH188" s="209">
        <f t="shared" si="16"/>
        <v>20000</v>
      </c>
      <c r="BI188" s="21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9">
        <f t="shared" si="17"/>
        <v>13668</v>
      </c>
      <c r="BV188" s="211"/>
      <c r="BW188" s="211"/>
      <c r="BX188" s="211"/>
      <c r="BY188" s="211"/>
      <c r="BZ188" s="211"/>
      <c r="CA188" s="211"/>
      <c r="CB188" s="211"/>
      <c r="CC188" s="211"/>
      <c r="CD188" s="211"/>
      <c r="CE188" s="211"/>
      <c r="CF188" s="211"/>
      <c r="CG188" s="211"/>
      <c r="CH188" s="210"/>
      <c r="CI188" s="209">
        <f t="shared" si="15"/>
        <v>6332</v>
      </c>
      <c r="CJ188" s="211"/>
      <c r="CK188" s="211"/>
      <c r="CL188" s="211"/>
      <c r="CM188" s="211"/>
      <c r="CN188" s="211"/>
      <c r="CO188" s="211"/>
      <c r="CP188" s="211"/>
      <c r="CQ188" s="211"/>
      <c r="CR188" s="211"/>
      <c r="CS188" s="211"/>
      <c r="CT188" s="216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  <c r="FN188" s="71"/>
      <c r="FO188" s="71"/>
      <c r="FP188" s="71"/>
      <c r="FQ188" s="71"/>
      <c r="FR188" s="71"/>
      <c r="FS188" s="71"/>
      <c r="FT188" s="71"/>
      <c r="FU188" s="71"/>
      <c r="FV188" s="71"/>
      <c r="FW188" s="71"/>
      <c r="FX188" s="71"/>
      <c r="FY188" s="71"/>
      <c r="FZ188" s="71"/>
      <c r="GA188" s="71"/>
      <c r="GB188" s="71"/>
      <c r="GC188" s="71"/>
      <c r="GD188" s="71"/>
      <c r="GE188" s="71"/>
      <c r="GF188" s="71"/>
    </row>
    <row r="189" spans="1:188" s="72" customFormat="1" ht="20.25" customHeight="1">
      <c r="A189" s="220" t="s">
        <v>143</v>
      </c>
      <c r="B189" s="221"/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2"/>
      <c r="AJ189" s="146" t="s">
        <v>14</v>
      </c>
      <c r="AK189" s="147"/>
      <c r="AL189" s="148"/>
      <c r="AM189" s="19"/>
      <c r="AN189" s="19"/>
      <c r="AO189" s="19"/>
      <c r="AP189" s="151" t="s">
        <v>425</v>
      </c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28"/>
      <c r="BC189" s="28"/>
      <c r="BD189" s="28"/>
      <c r="BE189" s="28"/>
      <c r="BF189" s="28"/>
      <c r="BG189" s="28"/>
      <c r="BH189" s="209">
        <v>20000</v>
      </c>
      <c r="BI189" s="21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9">
        <v>13668</v>
      </c>
      <c r="BV189" s="211"/>
      <c r="BW189" s="211"/>
      <c r="BX189" s="211"/>
      <c r="BY189" s="211"/>
      <c r="BZ189" s="211"/>
      <c r="CA189" s="211"/>
      <c r="CB189" s="211"/>
      <c r="CC189" s="211"/>
      <c r="CD189" s="211"/>
      <c r="CE189" s="211"/>
      <c r="CF189" s="211"/>
      <c r="CG189" s="211"/>
      <c r="CH189" s="210"/>
      <c r="CI189" s="209">
        <f t="shared" si="15"/>
        <v>6332</v>
      </c>
      <c r="CJ189" s="211"/>
      <c r="CK189" s="211"/>
      <c r="CL189" s="211"/>
      <c r="CM189" s="211"/>
      <c r="CN189" s="211"/>
      <c r="CO189" s="211"/>
      <c r="CP189" s="211"/>
      <c r="CQ189" s="211"/>
      <c r="CR189" s="211"/>
      <c r="CS189" s="211"/>
      <c r="CT189" s="216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71"/>
      <c r="FN189" s="71"/>
      <c r="FO189" s="71"/>
      <c r="FP189" s="71"/>
      <c r="FQ189" s="71"/>
      <c r="FR189" s="71"/>
      <c r="FS189" s="71"/>
      <c r="FT189" s="71"/>
      <c r="FU189" s="71"/>
      <c r="FV189" s="71"/>
      <c r="FW189" s="71"/>
      <c r="FX189" s="71"/>
      <c r="FY189" s="71"/>
      <c r="FZ189" s="71"/>
      <c r="GA189" s="71"/>
      <c r="GB189" s="71"/>
      <c r="GC189" s="71"/>
      <c r="GD189" s="71"/>
      <c r="GE189" s="71"/>
      <c r="GF189" s="71"/>
    </row>
    <row r="190" spans="1:188" s="47" customFormat="1" ht="59.25" customHeight="1">
      <c r="A190" s="346" t="s">
        <v>323</v>
      </c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235" t="s">
        <v>14</v>
      </c>
      <c r="AK190" s="235"/>
      <c r="AL190" s="235"/>
      <c r="AM190" s="53"/>
      <c r="AN190" s="53"/>
      <c r="AO190" s="53"/>
      <c r="AP190" s="235" t="s">
        <v>357</v>
      </c>
      <c r="AQ190" s="235"/>
      <c r="AR190" s="235"/>
      <c r="AS190" s="235"/>
      <c r="AT190" s="235"/>
      <c r="AU190" s="235"/>
      <c r="AV190" s="235"/>
      <c r="AW190" s="235"/>
      <c r="AX190" s="235"/>
      <c r="AY190" s="235"/>
      <c r="AZ190" s="235"/>
      <c r="BA190" s="235"/>
      <c r="BB190" s="51"/>
      <c r="BC190" s="51"/>
      <c r="BD190" s="51"/>
      <c r="BE190" s="51"/>
      <c r="BF190" s="51"/>
      <c r="BG190" s="51"/>
      <c r="BH190" s="253">
        <f aca="true" t="shared" si="18" ref="BH190:BH196">BH191</f>
        <v>172700</v>
      </c>
      <c r="BI190" s="254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253">
        <f aca="true" t="shared" si="19" ref="BU190:BU196">BU191</f>
        <v>137987.59</v>
      </c>
      <c r="BV190" s="289"/>
      <c r="BW190" s="289"/>
      <c r="BX190" s="289"/>
      <c r="BY190" s="289"/>
      <c r="BZ190" s="289"/>
      <c r="CA190" s="289"/>
      <c r="CB190" s="289"/>
      <c r="CC190" s="289"/>
      <c r="CD190" s="289"/>
      <c r="CE190" s="289"/>
      <c r="CF190" s="289"/>
      <c r="CG190" s="289"/>
      <c r="CH190" s="289"/>
      <c r="CI190" s="253">
        <f aca="true" t="shared" si="20" ref="CI190:CI197">BH190-BU190</f>
        <v>34712.41</v>
      </c>
      <c r="CJ190" s="289"/>
      <c r="CK190" s="289"/>
      <c r="CL190" s="289"/>
      <c r="CM190" s="289"/>
      <c r="CN190" s="289"/>
      <c r="CO190" s="289"/>
      <c r="CP190" s="289"/>
      <c r="CQ190" s="289"/>
      <c r="CR190" s="289"/>
      <c r="CS190" s="289"/>
      <c r="CT190" s="363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</row>
    <row r="191" spans="1:188" s="24" customFormat="1" ht="28.5" customHeight="1">
      <c r="A191" s="325" t="s">
        <v>324</v>
      </c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67" t="s">
        <v>14</v>
      </c>
      <c r="AK191" s="167"/>
      <c r="AL191" s="167"/>
      <c r="AM191" s="15"/>
      <c r="AN191" s="15"/>
      <c r="AO191" s="15"/>
      <c r="AP191" s="167" t="s">
        <v>358</v>
      </c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80"/>
      <c r="BC191" s="80"/>
      <c r="BD191" s="80"/>
      <c r="BE191" s="80"/>
      <c r="BF191" s="80"/>
      <c r="BG191" s="80"/>
      <c r="BH191" s="162">
        <f t="shared" si="18"/>
        <v>172700</v>
      </c>
      <c r="BI191" s="164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2">
        <f t="shared" si="19"/>
        <v>137987.59</v>
      </c>
      <c r="BV191" s="163"/>
      <c r="BW191" s="163"/>
      <c r="BX191" s="163"/>
      <c r="BY191" s="163"/>
      <c r="BZ191" s="163"/>
      <c r="CA191" s="163"/>
      <c r="CB191" s="163"/>
      <c r="CC191" s="163"/>
      <c r="CD191" s="163"/>
      <c r="CE191" s="163"/>
      <c r="CF191" s="163"/>
      <c r="CG191" s="163"/>
      <c r="CH191" s="163"/>
      <c r="CI191" s="162">
        <f t="shared" si="20"/>
        <v>34712.41</v>
      </c>
      <c r="CJ191" s="163"/>
      <c r="CK191" s="163"/>
      <c r="CL191" s="163"/>
      <c r="CM191" s="163"/>
      <c r="CN191" s="163"/>
      <c r="CO191" s="163"/>
      <c r="CP191" s="163"/>
      <c r="CQ191" s="163"/>
      <c r="CR191" s="163"/>
      <c r="CS191" s="163"/>
      <c r="CT191" s="155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28.5" customHeight="1">
      <c r="A192" s="325" t="s">
        <v>164</v>
      </c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67" t="s">
        <v>14</v>
      </c>
      <c r="AK192" s="167"/>
      <c r="AL192" s="167"/>
      <c r="AM192" s="15"/>
      <c r="AN192" s="15"/>
      <c r="AO192" s="15"/>
      <c r="AP192" s="167" t="s">
        <v>359</v>
      </c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80"/>
      <c r="BC192" s="80"/>
      <c r="BD192" s="80"/>
      <c r="BE192" s="80"/>
      <c r="BF192" s="80"/>
      <c r="BG192" s="80"/>
      <c r="BH192" s="162">
        <f t="shared" si="18"/>
        <v>172700</v>
      </c>
      <c r="BI192" s="164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2">
        <f t="shared" si="19"/>
        <v>137987.59</v>
      </c>
      <c r="BV192" s="163"/>
      <c r="BW192" s="163"/>
      <c r="BX192" s="163"/>
      <c r="BY192" s="163"/>
      <c r="BZ192" s="163"/>
      <c r="CA192" s="163"/>
      <c r="CB192" s="163"/>
      <c r="CC192" s="163"/>
      <c r="CD192" s="163"/>
      <c r="CE192" s="163"/>
      <c r="CF192" s="163"/>
      <c r="CG192" s="163"/>
      <c r="CH192" s="163"/>
      <c r="CI192" s="162">
        <f t="shared" si="20"/>
        <v>34712.41</v>
      </c>
      <c r="CJ192" s="163"/>
      <c r="CK192" s="163"/>
      <c r="CL192" s="163"/>
      <c r="CM192" s="163"/>
      <c r="CN192" s="163"/>
      <c r="CO192" s="163"/>
      <c r="CP192" s="163"/>
      <c r="CQ192" s="163"/>
      <c r="CR192" s="163"/>
      <c r="CS192" s="163"/>
      <c r="CT192" s="155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36" customHeight="1">
      <c r="A193" s="217" t="s">
        <v>360</v>
      </c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167" t="s">
        <v>14</v>
      </c>
      <c r="AK193" s="167"/>
      <c r="AL193" s="167"/>
      <c r="AM193" s="167"/>
      <c r="AN193" s="167"/>
      <c r="AO193" s="167"/>
      <c r="AP193" s="167" t="s">
        <v>366</v>
      </c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80"/>
      <c r="BC193" s="80"/>
      <c r="BD193" s="80"/>
      <c r="BE193" s="80"/>
      <c r="BF193" s="80"/>
      <c r="BG193" s="80"/>
      <c r="BH193" s="152">
        <f t="shared" si="18"/>
        <v>172700</v>
      </c>
      <c r="BI193" s="152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2">
        <f t="shared" si="19"/>
        <v>137987.59</v>
      </c>
      <c r="BV193" s="163"/>
      <c r="BW193" s="163"/>
      <c r="BX193" s="163"/>
      <c r="BY193" s="163"/>
      <c r="BZ193" s="163"/>
      <c r="CA193" s="163"/>
      <c r="CB193" s="163"/>
      <c r="CC193" s="163"/>
      <c r="CD193" s="163"/>
      <c r="CE193" s="163"/>
      <c r="CF193" s="163"/>
      <c r="CG193" s="163"/>
      <c r="CH193" s="163"/>
      <c r="CI193" s="162">
        <f t="shared" si="20"/>
        <v>34712.41</v>
      </c>
      <c r="CJ193" s="163"/>
      <c r="CK193" s="163"/>
      <c r="CL193" s="163"/>
      <c r="CM193" s="163"/>
      <c r="CN193" s="163"/>
      <c r="CO193" s="163"/>
      <c r="CP193" s="163"/>
      <c r="CQ193" s="163"/>
      <c r="CR193" s="163"/>
      <c r="CS193" s="163"/>
      <c r="CT193" s="155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21" customHeight="1">
      <c r="A194" s="217" t="s">
        <v>361</v>
      </c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167" t="s">
        <v>14</v>
      </c>
      <c r="AK194" s="167"/>
      <c r="AL194" s="167"/>
      <c r="AM194" s="81"/>
      <c r="AN194" s="81"/>
      <c r="AO194" s="81"/>
      <c r="AP194" s="167" t="s">
        <v>365</v>
      </c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82"/>
      <c r="BC194" s="82"/>
      <c r="BD194" s="82"/>
      <c r="BE194" s="82"/>
      <c r="BF194" s="82"/>
      <c r="BG194" s="82"/>
      <c r="BH194" s="162">
        <f t="shared" si="18"/>
        <v>172700</v>
      </c>
      <c r="BI194" s="164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2">
        <f t="shared" si="19"/>
        <v>137987.59</v>
      </c>
      <c r="BV194" s="163"/>
      <c r="BW194" s="163"/>
      <c r="BX194" s="163"/>
      <c r="BY194" s="163"/>
      <c r="BZ194" s="163"/>
      <c r="CA194" s="163"/>
      <c r="CB194" s="163"/>
      <c r="CC194" s="163"/>
      <c r="CD194" s="163"/>
      <c r="CE194" s="163"/>
      <c r="CF194" s="163"/>
      <c r="CG194" s="163"/>
      <c r="CH194" s="163"/>
      <c r="CI194" s="162">
        <f t="shared" si="20"/>
        <v>34712.41</v>
      </c>
      <c r="CJ194" s="163"/>
      <c r="CK194" s="163"/>
      <c r="CL194" s="163"/>
      <c r="CM194" s="163"/>
      <c r="CN194" s="163"/>
      <c r="CO194" s="163"/>
      <c r="CP194" s="163"/>
      <c r="CQ194" s="163"/>
      <c r="CR194" s="163"/>
      <c r="CS194" s="163"/>
      <c r="CT194" s="155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217" t="s">
        <v>125</v>
      </c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167" t="s">
        <v>14</v>
      </c>
      <c r="AK195" s="167"/>
      <c r="AL195" s="167"/>
      <c r="AM195" s="81"/>
      <c r="AN195" s="81"/>
      <c r="AO195" s="81"/>
      <c r="AP195" s="167" t="s">
        <v>364</v>
      </c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82"/>
      <c r="BC195" s="82"/>
      <c r="BD195" s="82"/>
      <c r="BE195" s="82"/>
      <c r="BF195" s="82"/>
      <c r="BG195" s="82"/>
      <c r="BH195" s="162">
        <f t="shared" si="18"/>
        <v>172700</v>
      </c>
      <c r="BI195" s="164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2">
        <f t="shared" si="19"/>
        <v>137987.59</v>
      </c>
      <c r="BV195" s="163"/>
      <c r="BW195" s="163"/>
      <c r="BX195" s="163"/>
      <c r="BY195" s="163"/>
      <c r="BZ195" s="163"/>
      <c r="CA195" s="163"/>
      <c r="CB195" s="163"/>
      <c r="CC195" s="163"/>
      <c r="CD195" s="163"/>
      <c r="CE195" s="163"/>
      <c r="CF195" s="163"/>
      <c r="CG195" s="163"/>
      <c r="CH195" s="163"/>
      <c r="CI195" s="162">
        <f t="shared" si="20"/>
        <v>34712.41</v>
      </c>
      <c r="CJ195" s="163"/>
      <c r="CK195" s="163"/>
      <c r="CL195" s="163"/>
      <c r="CM195" s="163"/>
      <c r="CN195" s="163"/>
      <c r="CO195" s="163"/>
      <c r="CP195" s="163"/>
      <c r="CQ195" s="163"/>
      <c r="CR195" s="163"/>
      <c r="CS195" s="163"/>
      <c r="CT195" s="155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29.25" customHeight="1">
      <c r="A196" s="217" t="s">
        <v>327</v>
      </c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167" t="s">
        <v>14</v>
      </c>
      <c r="AK196" s="167"/>
      <c r="AL196" s="167"/>
      <c r="AM196" s="167"/>
      <c r="AN196" s="167"/>
      <c r="AO196" s="167"/>
      <c r="AP196" s="167" t="s">
        <v>363</v>
      </c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80"/>
      <c r="BC196" s="80"/>
      <c r="BD196" s="80"/>
      <c r="BE196" s="80"/>
      <c r="BF196" s="80"/>
      <c r="BG196" s="80"/>
      <c r="BH196" s="152">
        <f t="shared" si="18"/>
        <v>172700</v>
      </c>
      <c r="BI196" s="152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2">
        <f t="shared" si="19"/>
        <v>137987.59</v>
      </c>
      <c r="BV196" s="163"/>
      <c r="BW196" s="163"/>
      <c r="BX196" s="163"/>
      <c r="BY196" s="163"/>
      <c r="BZ196" s="163"/>
      <c r="CA196" s="163"/>
      <c r="CB196" s="163"/>
      <c r="CC196" s="163"/>
      <c r="CD196" s="163"/>
      <c r="CE196" s="163"/>
      <c r="CF196" s="163"/>
      <c r="CG196" s="163"/>
      <c r="CH196" s="163"/>
      <c r="CI196" s="162">
        <f t="shared" si="20"/>
        <v>34712.41</v>
      </c>
      <c r="CJ196" s="163"/>
      <c r="CK196" s="163"/>
      <c r="CL196" s="163"/>
      <c r="CM196" s="163"/>
      <c r="CN196" s="163"/>
      <c r="CO196" s="163"/>
      <c r="CP196" s="163"/>
      <c r="CQ196" s="163"/>
      <c r="CR196" s="163"/>
      <c r="CS196" s="163"/>
      <c r="CT196" s="155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36.75" customHeight="1">
      <c r="A197" s="217" t="s">
        <v>328</v>
      </c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167" t="s">
        <v>14</v>
      </c>
      <c r="AK197" s="167"/>
      <c r="AL197" s="167"/>
      <c r="AM197" s="81"/>
      <c r="AN197" s="81"/>
      <c r="AO197" s="81"/>
      <c r="AP197" s="167" t="s">
        <v>362</v>
      </c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82"/>
      <c r="BC197" s="82"/>
      <c r="BD197" s="82"/>
      <c r="BE197" s="82"/>
      <c r="BF197" s="82"/>
      <c r="BG197" s="82"/>
      <c r="BH197" s="162">
        <v>172700</v>
      </c>
      <c r="BI197" s="164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2">
        <v>137987.59</v>
      </c>
      <c r="BV197" s="163"/>
      <c r="BW197" s="163"/>
      <c r="BX197" s="163"/>
      <c r="BY197" s="163"/>
      <c r="BZ197" s="163"/>
      <c r="CA197" s="163"/>
      <c r="CB197" s="163"/>
      <c r="CC197" s="163"/>
      <c r="CD197" s="163"/>
      <c r="CE197" s="163"/>
      <c r="CF197" s="163"/>
      <c r="CG197" s="163"/>
      <c r="CH197" s="163"/>
      <c r="CI197" s="162">
        <f t="shared" si="20"/>
        <v>34712.41</v>
      </c>
      <c r="CJ197" s="163"/>
      <c r="CK197" s="163"/>
      <c r="CL197" s="163"/>
      <c r="CM197" s="163"/>
      <c r="CN197" s="163"/>
      <c r="CO197" s="163"/>
      <c r="CP197" s="163"/>
      <c r="CQ197" s="163"/>
      <c r="CR197" s="163"/>
      <c r="CS197" s="163"/>
      <c r="CT197" s="155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ht="12" thickBot="1"/>
    <row r="199" spans="1:98" ht="24" customHeight="1" thickBot="1">
      <c r="A199" s="307" t="s">
        <v>232</v>
      </c>
      <c r="B199" s="307"/>
      <c r="C199" s="307"/>
      <c r="D199" s="307"/>
      <c r="E199" s="307"/>
      <c r="F199" s="307"/>
      <c r="G199" s="307"/>
      <c r="H199" s="307"/>
      <c r="I199" s="307"/>
      <c r="J199" s="307"/>
      <c r="K199" s="307"/>
      <c r="L199" s="307"/>
      <c r="M199" s="307"/>
      <c r="N199" s="307"/>
      <c r="O199" s="307"/>
      <c r="P199" s="307"/>
      <c r="Q199" s="307"/>
      <c r="R199" s="307"/>
      <c r="S199" s="307"/>
      <c r="T199" s="307"/>
      <c r="U199" s="307"/>
      <c r="V199" s="307"/>
      <c r="W199" s="307"/>
      <c r="X199" s="307"/>
      <c r="Y199" s="307"/>
      <c r="Z199" s="307"/>
      <c r="AA199" s="307"/>
      <c r="AB199" s="307"/>
      <c r="AC199" s="307"/>
      <c r="AD199" s="307"/>
      <c r="AE199" s="307"/>
      <c r="AF199" s="307"/>
      <c r="AG199" s="307"/>
      <c r="AH199" s="307"/>
      <c r="AI199" s="307"/>
      <c r="AJ199" s="308" t="s">
        <v>15</v>
      </c>
      <c r="AK199" s="309"/>
      <c r="AL199" s="309"/>
      <c r="AM199" s="309"/>
      <c r="AN199" s="309"/>
      <c r="AO199" s="309"/>
      <c r="AP199" s="309" t="s">
        <v>18</v>
      </c>
      <c r="AQ199" s="309"/>
      <c r="AR199" s="309"/>
      <c r="AS199" s="309"/>
      <c r="AT199" s="309"/>
      <c r="AU199" s="309"/>
      <c r="AV199" s="309"/>
      <c r="AW199" s="309"/>
      <c r="AX199" s="309"/>
      <c r="AY199" s="309"/>
      <c r="AZ199" s="309"/>
      <c r="BA199" s="309"/>
      <c r="BB199" s="310">
        <v>-1537900</v>
      </c>
      <c r="BC199" s="311"/>
      <c r="BD199" s="311"/>
      <c r="BE199" s="311"/>
      <c r="BF199" s="311"/>
      <c r="BG199" s="311"/>
      <c r="BH199" s="311"/>
      <c r="BI199" s="311"/>
      <c r="BJ199" s="311"/>
      <c r="BK199" s="311"/>
      <c r="BL199" s="311"/>
      <c r="BM199" s="311"/>
      <c r="BN199" s="311"/>
      <c r="BO199" s="311"/>
      <c r="BP199" s="311"/>
      <c r="BQ199" s="311"/>
      <c r="BR199" s="311"/>
      <c r="BS199" s="311"/>
      <c r="BT199" s="75"/>
      <c r="BU199" s="311">
        <v>434155.61</v>
      </c>
      <c r="BV199" s="311"/>
      <c r="BW199" s="311"/>
      <c r="BX199" s="311"/>
      <c r="BY199" s="311"/>
      <c r="BZ199" s="311"/>
      <c r="CA199" s="311"/>
      <c r="CB199" s="311"/>
      <c r="CC199" s="311"/>
      <c r="CD199" s="311"/>
      <c r="CE199" s="311"/>
      <c r="CF199" s="311"/>
      <c r="CG199" s="311"/>
      <c r="CH199" s="311"/>
      <c r="CI199" s="306" t="s">
        <v>18</v>
      </c>
      <c r="CJ199" s="306"/>
      <c r="CK199" s="306"/>
      <c r="CL199" s="306"/>
      <c r="CM199" s="306"/>
      <c r="CN199" s="306"/>
      <c r="CO199" s="306"/>
      <c r="CP199" s="306"/>
      <c r="CQ199" s="306"/>
      <c r="CR199" s="306"/>
      <c r="CS199" s="306"/>
      <c r="CT199" s="306"/>
    </row>
    <row r="200" ht="3" customHeight="1"/>
  </sheetData>
  <sheetProtection/>
  <mergeCells count="1164">
    <mergeCell ref="AP73:BA73"/>
    <mergeCell ref="AP75:BA75"/>
    <mergeCell ref="A78:AI78"/>
    <mergeCell ref="AP76:BA76"/>
    <mergeCell ref="CI36:CT36"/>
    <mergeCell ref="CI35:CT35"/>
    <mergeCell ref="BI36:BJ36"/>
    <mergeCell ref="BI35:BJ35"/>
    <mergeCell ref="AP35:BA35"/>
    <mergeCell ref="AP36:BA36"/>
    <mergeCell ref="AJ35:AO35"/>
    <mergeCell ref="AJ36:AO36"/>
    <mergeCell ref="AJ194:AL194"/>
    <mergeCell ref="AP194:BA194"/>
    <mergeCell ref="BH194:BI194"/>
    <mergeCell ref="BU194:CH194"/>
    <mergeCell ref="A190:AI190"/>
    <mergeCell ref="A191:AI191"/>
    <mergeCell ref="A192:AI192"/>
    <mergeCell ref="A187:AI187"/>
    <mergeCell ref="BH193:BI193"/>
    <mergeCell ref="A194:AI194"/>
    <mergeCell ref="AJ137:AL137"/>
    <mergeCell ref="AJ138:AL138"/>
    <mergeCell ref="E137:AI137"/>
    <mergeCell ref="E138:AI138"/>
    <mergeCell ref="A193:AI193"/>
    <mergeCell ref="AJ193:AO193"/>
    <mergeCell ref="AP193:BA193"/>
    <mergeCell ref="A184:AI184"/>
    <mergeCell ref="CI192:CT192"/>
    <mergeCell ref="BH192:BI192"/>
    <mergeCell ref="BU192:CH192"/>
    <mergeCell ref="CI131:CT131"/>
    <mergeCell ref="BU133:CH133"/>
    <mergeCell ref="BU134:CH134"/>
    <mergeCell ref="BU135:CH135"/>
    <mergeCell ref="BU136:CH136"/>
    <mergeCell ref="AP184:BA184"/>
    <mergeCell ref="BH184:BI184"/>
    <mergeCell ref="A185:AI185"/>
    <mergeCell ref="AJ185:AL185"/>
    <mergeCell ref="AP185:BA185"/>
    <mergeCell ref="BH185:BI185"/>
    <mergeCell ref="AJ184:AL184"/>
    <mergeCell ref="AP54:BA54"/>
    <mergeCell ref="AP62:BA62"/>
    <mergeCell ref="BH54:BI54"/>
    <mergeCell ref="BH64:BI64"/>
    <mergeCell ref="BH66:BI66"/>
    <mergeCell ref="AJ183:AL183"/>
    <mergeCell ref="AP183:BA183"/>
    <mergeCell ref="BH183:BI183"/>
    <mergeCell ref="AJ71:AL71"/>
    <mergeCell ref="AP72:BA72"/>
    <mergeCell ref="AP133:BA133"/>
    <mergeCell ref="AJ134:AL134"/>
    <mergeCell ref="AJ135:AL135"/>
    <mergeCell ref="AJ136:AL136"/>
    <mergeCell ref="A67:AI67"/>
    <mergeCell ref="AP65:BA65"/>
    <mergeCell ref="A66:AI66"/>
    <mergeCell ref="AJ72:AL72"/>
    <mergeCell ref="AP70:BA70"/>
    <mergeCell ref="A71:AI71"/>
    <mergeCell ref="E72:AI72"/>
    <mergeCell ref="BU178:CH178"/>
    <mergeCell ref="BH180:BI180"/>
    <mergeCell ref="BH175:BI175"/>
    <mergeCell ref="CI179:CT179"/>
    <mergeCell ref="AP69:BA69"/>
    <mergeCell ref="AP68:BA68"/>
    <mergeCell ref="BU179:CH179"/>
    <mergeCell ref="AJ111:AL111"/>
    <mergeCell ref="BU69:CH69"/>
    <mergeCell ref="AJ70:AO70"/>
    <mergeCell ref="AJ75:AL75"/>
    <mergeCell ref="AJ91:AL91"/>
    <mergeCell ref="AP87:BA87"/>
    <mergeCell ref="BH71:BI71"/>
    <mergeCell ref="A54:AI54"/>
    <mergeCell ref="AJ54:AL54"/>
    <mergeCell ref="AJ52:AL52"/>
    <mergeCell ref="A49:AI49"/>
    <mergeCell ref="A51:AI51"/>
    <mergeCell ref="AJ51:AL51"/>
    <mergeCell ref="A48:AI48"/>
    <mergeCell ref="A50:AI50"/>
    <mergeCell ref="AJ50:AL50"/>
    <mergeCell ref="A52:AI52"/>
    <mergeCell ref="AP131:BA131"/>
    <mergeCell ref="AP71:BA71"/>
    <mergeCell ref="A173:AI173"/>
    <mergeCell ref="AJ173:AL173"/>
    <mergeCell ref="AP134:BA134"/>
    <mergeCell ref="AJ84:AL84"/>
    <mergeCell ref="AJ73:AL73"/>
    <mergeCell ref="E133:AI133"/>
    <mergeCell ref="E134:AI134"/>
    <mergeCell ref="E135:AI135"/>
    <mergeCell ref="A68:AI68"/>
    <mergeCell ref="AJ68:AO68"/>
    <mergeCell ref="A69:AI69"/>
    <mergeCell ref="A178:AI178"/>
    <mergeCell ref="AJ178:AL178"/>
    <mergeCell ref="AJ172:AL172"/>
    <mergeCell ref="A174:AI174"/>
    <mergeCell ref="AJ174:AL174"/>
    <mergeCell ref="AJ69:AO69"/>
    <mergeCell ref="E136:AI136"/>
    <mergeCell ref="AP182:BA182"/>
    <mergeCell ref="BU182:CH182"/>
    <mergeCell ref="A180:AI180"/>
    <mergeCell ref="AJ180:AL180"/>
    <mergeCell ref="A181:AI181"/>
    <mergeCell ref="BU181:CH181"/>
    <mergeCell ref="AP181:BA181"/>
    <mergeCell ref="BH181:BI181"/>
    <mergeCell ref="BH141:BI141"/>
    <mergeCell ref="BH142:BI142"/>
    <mergeCell ref="BH143:BI143"/>
    <mergeCell ref="AP177:BA177"/>
    <mergeCell ref="AP171:BA171"/>
    <mergeCell ref="AJ179:AL179"/>
    <mergeCell ref="AP179:BA179"/>
    <mergeCell ref="AP178:BA178"/>
    <mergeCell ref="BH140:BI140"/>
    <mergeCell ref="CI170:CT170"/>
    <mergeCell ref="BU51:CH51"/>
    <mergeCell ref="CI123:CT123"/>
    <mergeCell ref="CI160:CT160"/>
    <mergeCell ref="BU70:CH70"/>
    <mergeCell ref="BU140:CH140"/>
    <mergeCell ref="CI167:CT167"/>
    <mergeCell ref="CI130:CT130"/>
    <mergeCell ref="BU72:CH72"/>
    <mergeCell ref="BH170:BI170"/>
    <mergeCell ref="BU164:CH164"/>
    <mergeCell ref="BH144:BI144"/>
    <mergeCell ref="BU166:CH166"/>
    <mergeCell ref="BH159:BI159"/>
    <mergeCell ref="BU170:CH170"/>
    <mergeCell ref="A171:AI171"/>
    <mergeCell ref="AJ171:AL171"/>
    <mergeCell ref="AP172:BA172"/>
    <mergeCell ref="BH171:BI171"/>
    <mergeCell ref="CI141:CT141"/>
    <mergeCell ref="BU139:CH139"/>
    <mergeCell ref="BU131:CH131"/>
    <mergeCell ref="BU141:CH141"/>
    <mergeCell ref="AP129:BA129"/>
    <mergeCell ref="BI127:BJ127"/>
    <mergeCell ref="CI126:CT126"/>
    <mergeCell ref="CI127:CT127"/>
    <mergeCell ref="CI128:CT128"/>
    <mergeCell ref="CI129:CT129"/>
    <mergeCell ref="CI169:CT169"/>
    <mergeCell ref="CI168:CT168"/>
    <mergeCell ref="BU168:CH168"/>
    <mergeCell ref="CI163:CT163"/>
    <mergeCell ref="CI164:CT164"/>
    <mergeCell ref="CI116:CT116"/>
    <mergeCell ref="CI115:CT115"/>
    <mergeCell ref="BH85:BI85"/>
    <mergeCell ref="BH84:BI84"/>
    <mergeCell ref="BH86:BI86"/>
    <mergeCell ref="BU85:CH85"/>
    <mergeCell ref="BU86:CH86"/>
    <mergeCell ref="BH93:BI93"/>
    <mergeCell ref="CI105:CT105"/>
    <mergeCell ref="CI106:CT106"/>
    <mergeCell ref="BU84:CH84"/>
    <mergeCell ref="BU103:CH103"/>
    <mergeCell ref="BU102:CH102"/>
    <mergeCell ref="BH58:BI58"/>
    <mergeCell ref="BU91:CH91"/>
    <mergeCell ref="BH91:BI91"/>
    <mergeCell ref="BH73:BI73"/>
    <mergeCell ref="BH75:BI75"/>
    <mergeCell ref="BH92:BI92"/>
    <mergeCell ref="BI72:BJ72"/>
    <mergeCell ref="CI99:CT99"/>
    <mergeCell ref="BU108:CH108"/>
    <mergeCell ref="BU106:CH106"/>
    <mergeCell ref="CI111:CT111"/>
    <mergeCell ref="CI109:CT109"/>
    <mergeCell ref="BH59:BI59"/>
    <mergeCell ref="BU59:CH59"/>
    <mergeCell ref="BU65:CH65"/>
    <mergeCell ref="BH69:BI69"/>
    <mergeCell ref="BH67:BI67"/>
    <mergeCell ref="BU67:CH67"/>
    <mergeCell ref="BU66:CH66"/>
    <mergeCell ref="BU62:CH62"/>
    <mergeCell ref="BU64:CH64"/>
    <mergeCell ref="BH68:BI68"/>
    <mergeCell ref="CI102:CT102"/>
    <mergeCell ref="CI197:CT197"/>
    <mergeCell ref="A197:AI197"/>
    <mergeCell ref="AP197:BA197"/>
    <mergeCell ref="BU197:CH197"/>
    <mergeCell ref="AJ197:AL197"/>
    <mergeCell ref="BH197:BI197"/>
    <mergeCell ref="BU142:CH142"/>
    <mergeCell ref="CI166:CT166"/>
    <mergeCell ref="BU196:CH196"/>
    <mergeCell ref="CI177:CT177"/>
    <mergeCell ref="CI182:CT182"/>
    <mergeCell ref="CI178:CT178"/>
    <mergeCell ref="CI190:CT190"/>
    <mergeCell ref="CI180:CT180"/>
    <mergeCell ref="CI187:CT187"/>
    <mergeCell ref="CI181:CT181"/>
    <mergeCell ref="BH196:BI196"/>
    <mergeCell ref="CI196:CT196"/>
    <mergeCell ref="CI195:CT195"/>
    <mergeCell ref="BH195:BI195"/>
    <mergeCell ref="A196:AI196"/>
    <mergeCell ref="AJ196:AO196"/>
    <mergeCell ref="AP196:BA196"/>
    <mergeCell ref="A195:AI195"/>
    <mergeCell ref="AJ195:AL195"/>
    <mergeCell ref="AP128:BA128"/>
    <mergeCell ref="BU195:CH195"/>
    <mergeCell ref="BU125:CH125"/>
    <mergeCell ref="BU126:CH126"/>
    <mergeCell ref="BU127:CH127"/>
    <mergeCell ref="BU128:CH128"/>
    <mergeCell ref="BU177:CH177"/>
    <mergeCell ref="BU180:CH180"/>
    <mergeCell ref="BU183:CH183"/>
    <mergeCell ref="AP130:BA130"/>
    <mergeCell ref="CI125:CT125"/>
    <mergeCell ref="AP125:BA125"/>
    <mergeCell ref="AP126:BA126"/>
    <mergeCell ref="AP127:BA127"/>
    <mergeCell ref="BI125:BJ125"/>
    <mergeCell ref="AJ133:AL133"/>
    <mergeCell ref="BH190:BI190"/>
    <mergeCell ref="BH191:BI191"/>
    <mergeCell ref="BU129:CH129"/>
    <mergeCell ref="BU130:CH130"/>
    <mergeCell ref="BU191:CH191"/>
    <mergeCell ref="BU190:CH190"/>
    <mergeCell ref="BU172:CH172"/>
    <mergeCell ref="BU155:CH155"/>
    <mergeCell ref="BH160:BI160"/>
    <mergeCell ref="E132:AI132"/>
    <mergeCell ref="BU132:CH132"/>
    <mergeCell ref="AP132:BA132"/>
    <mergeCell ref="CI132:CT132"/>
    <mergeCell ref="BH177:BI177"/>
    <mergeCell ref="CI194:CT194"/>
    <mergeCell ref="BU158:CH158"/>
    <mergeCell ref="CI158:CT158"/>
    <mergeCell ref="BU193:CH193"/>
    <mergeCell ref="CI193:CT193"/>
    <mergeCell ref="CI175:CT175"/>
    <mergeCell ref="CI184:CT184"/>
    <mergeCell ref="CI183:CT183"/>
    <mergeCell ref="CI191:CT191"/>
    <mergeCell ref="BH182:BI182"/>
    <mergeCell ref="BH178:BI178"/>
    <mergeCell ref="BH186:BI186"/>
    <mergeCell ref="BH179:BI179"/>
    <mergeCell ref="BU173:CH173"/>
    <mergeCell ref="CI173:CT173"/>
    <mergeCell ref="BU176:CH176"/>
    <mergeCell ref="BH173:BI173"/>
    <mergeCell ref="BU175:CH175"/>
    <mergeCell ref="BH176:BI176"/>
    <mergeCell ref="BH174:BI174"/>
    <mergeCell ref="BU174:CH174"/>
    <mergeCell ref="CI176:CT176"/>
    <mergeCell ref="CI174:CT174"/>
    <mergeCell ref="BH172:BI172"/>
    <mergeCell ref="CI172:CT172"/>
    <mergeCell ref="BU171:CH171"/>
    <mergeCell ref="CI171:CT171"/>
    <mergeCell ref="BU184:CH184"/>
    <mergeCell ref="AP190:BA190"/>
    <mergeCell ref="AP195:BA195"/>
    <mergeCell ref="AJ191:AL191"/>
    <mergeCell ref="AJ190:AL190"/>
    <mergeCell ref="AP191:BA191"/>
    <mergeCell ref="AP192:BA192"/>
    <mergeCell ref="AJ192:AL192"/>
    <mergeCell ref="BU186:CH186"/>
    <mergeCell ref="BH189:BI189"/>
    <mergeCell ref="A186:AI186"/>
    <mergeCell ref="AJ187:AL187"/>
    <mergeCell ref="AJ186:AL186"/>
    <mergeCell ref="A177:AI177"/>
    <mergeCell ref="AJ177:AO177"/>
    <mergeCell ref="A182:AI182"/>
    <mergeCell ref="AJ182:AL182"/>
    <mergeCell ref="AJ181:AL181"/>
    <mergeCell ref="A183:AI183"/>
    <mergeCell ref="A179:AI179"/>
    <mergeCell ref="AJ159:AL159"/>
    <mergeCell ref="A165:AI165"/>
    <mergeCell ref="AJ165:AL165"/>
    <mergeCell ref="AP180:BA180"/>
    <mergeCell ref="AJ166:AL166"/>
    <mergeCell ref="AJ167:AL167"/>
    <mergeCell ref="AP167:BA167"/>
    <mergeCell ref="A169:AI169"/>
    <mergeCell ref="AJ169:AL169"/>
    <mergeCell ref="AP169:BA169"/>
    <mergeCell ref="A160:AI160"/>
    <mergeCell ref="AP160:BA160"/>
    <mergeCell ref="AJ160:AL160"/>
    <mergeCell ref="A163:AI163"/>
    <mergeCell ref="A161:AI161"/>
    <mergeCell ref="A162:AI162"/>
    <mergeCell ref="AJ161:AO161"/>
    <mergeCell ref="AJ151:AL151"/>
    <mergeCell ref="AP151:BA151"/>
    <mergeCell ref="A164:AI164"/>
    <mergeCell ref="AP164:BA164"/>
    <mergeCell ref="AJ164:AL164"/>
    <mergeCell ref="AJ163:AO163"/>
    <mergeCell ref="AP163:BA163"/>
    <mergeCell ref="AP162:BA162"/>
    <mergeCell ref="AJ162:AO162"/>
    <mergeCell ref="A159:AI159"/>
    <mergeCell ref="AJ143:AL143"/>
    <mergeCell ref="AJ157:AL157"/>
    <mergeCell ref="A143:AI143"/>
    <mergeCell ref="A155:AI155"/>
    <mergeCell ref="A156:AI156"/>
    <mergeCell ref="A146:AI146"/>
    <mergeCell ref="AJ146:AL146"/>
    <mergeCell ref="A147:AI147"/>
    <mergeCell ref="AJ147:AL147"/>
    <mergeCell ref="A145:AI145"/>
    <mergeCell ref="AP156:BA156"/>
    <mergeCell ref="A157:AI157"/>
    <mergeCell ref="AJ148:AL148"/>
    <mergeCell ref="AP148:BA148"/>
    <mergeCell ref="AJ155:AL155"/>
    <mergeCell ref="AP157:BA157"/>
    <mergeCell ref="A150:AI150"/>
    <mergeCell ref="AJ150:AL150"/>
    <mergeCell ref="AP155:BA155"/>
    <mergeCell ref="AP150:BA150"/>
    <mergeCell ref="A139:AI139"/>
    <mergeCell ref="AJ139:AL139"/>
    <mergeCell ref="A140:AI140"/>
    <mergeCell ref="A142:AI142"/>
    <mergeCell ref="A141:AI141"/>
    <mergeCell ref="AJ141:AL141"/>
    <mergeCell ref="AJ142:AL142"/>
    <mergeCell ref="AJ140:AL140"/>
    <mergeCell ref="AP140:BA140"/>
    <mergeCell ref="AP142:BA142"/>
    <mergeCell ref="AP141:BA141"/>
    <mergeCell ref="AP143:BA143"/>
    <mergeCell ref="A124:AI124"/>
    <mergeCell ref="AJ118:AL118"/>
    <mergeCell ref="AP119:BA119"/>
    <mergeCell ref="BH118:BI118"/>
    <mergeCell ref="A123:AI123"/>
    <mergeCell ref="AP123:BA123"/>
    <mergeCell ref="AJ124:AL124"/>
    <mergeCell ref="A121:AI121"/>
    <mergeCell ref="CI118:CT118"/>
    <mergeCell ref="AP118:BA118"/>
    <mergeCell ref="AP122:BA122"/>
    <mergeCell ref="BH122:BI122"/>
    <mergeCell ref="CI122:CT122"/>
    <mergeCell ref="A122:AI122"/>
    <mergeCell ref="BU122:CH122"/>
    <mergeCell ref="BU118:CH118"/>
    <mergeCell ref="AJ123:AL123"/>
    <mergeCell ref="AJ122:AL122"/>
    <mergeCell ref="AJ121:AL121"/>
    <mergeCell ref="BH121:BI121"/>
    <mergeCell ref="BH123:BI123"/>
    <mergeCell ref="A118:AI118"/>
    <mergeCell ref="A120:AI120"/>
    <mergeCell ref="CI121:CT121"/>
    <mergeCell ref="BU121:CH121"/>
    <mergeCell ref="CI120:CT120"/>
    <mergeCell ref="BH120:BI120"/>
    <mergeCell ref="CI119:CT119"/>
    <mergeCell ref="BH119:BI119"/>
    <mergeCell ref="BU119:CH119"/>
    <mergeCell ref="BU120:CH120"/>
    <mergeCell ref="AP120:BA120"/>
    <mergeCell ref="A117:AI117"/>
    <mergeCell ref="AP117:BA117"/>
    <mergeCell ref="A116:AI116"/>
    <mergeCell ref="AP116:BA116"/>
    <mergeCell ref="AJ116:AL116"/>
    <mergeCell ref="AJ119:AO119"/>
    <mergeCell ref="AJ120:AL120"/>
    <mergeCell ref="AJ117:AL117"/>
    <mergeCell ref="A119:AI119"/>
    <mergeCell ref="CI117:CT117"/>
    <mergeCell ref="BH117:BI117"/>
    <mergeCell ref="CI114:CT114"/>
    <mergeCell ref="AJ114:AL114"/>
    <mergeCell ref="BH114:BI114"/>
    <mergeCell ref="BU115:CH115"/>
    <mergeCell ref="BH116:BI116"/>
    <mergeCell ref="AJ115:AL115"/>
    <mergeCell ref="BH115:BI115"/>
    <mergeCell ref="BU117:CH117"/>
    <mergeCell ref="A115:AI115"/>
    <mergeCell ref="BU116:CH116"/>
    <mergeCell ref="BU114:CH114"/>
    <mergeCell ref="BU113:CH113"/>
    <mergeCell ref="AJ113:AL113"/>
    <mergeCell ref="CI113:CT113"/>
    <mergeCell ref="A110:AI110"/>
    <mergeCell ref="AP110:BA110"/>
    <mergeCell ref="BU110:CH110"/>
    <mergeCell ref="AJ110:AL110"/>
    <mergeCell ref="CI110:CT110"/>
    <mergeCell ref="CI112:CT112"/>
    <mergeCell ref="A114:AI114"/>
    <mergeCell ref="AP113:BA113"/>
    <mergeCell ref="AP114:BA114"/>
    <mergeCell ref="AJ112:AL112"/>
    <mergeCell ref="A112:AI112"/>
    <mergeCell ref="A113:AI113"/>
    <mergeCell ref="BU111:CH111"/>
    <mergeCell ref="A109:AI109"/>
    <mergeCell ref="AP109:BA109"/>
    <mergeCell ref="BU109:CH109"/>
    <mergeCell ref="AJ109:AL109"/>
    <mergeCell ref="BH109:BI109"/>
    <mergeCell ref="BH113:BI113"/>
    <mergeCell ref="BU112:CH112"/>
    <mergeCell ref="CI108:CT108"/>
    <mergeCell ref="BH108:BI108"/>
    <mergeCell ref="A107:AI107"/>
    <mergeCell ref="AJ107:AL107"/>
    <mergeCell ref="BU107:CH107"/>
    <mergeCell ref="CI107:CT107"/>
    <mergeCell ref="AP107:BA107"/>
    <mergeCell ref="BH107:BI107"/>
    <mergeCell ref="BH104:BI104"/>
    <mergeCell ref="A106:AI106"/>
    <mergeCell ref="AJ106:AL106"/>
    <mergeCell ref="BH106:BI106"/>
    <mergeCell ref="BH105:BI105"/>
    <mergeCell ref="AJ105:AL105"/>
    <mergeCell ref="AP106:BA106"/>
    <mergeCell ref="AP104:BA104"/>
    <mergeCell ref="AJ104:AL104"/>
    <mergeCell ref="CI103:CT103"/>
    <mergeCell ref="A94:AI94"/>
    <mergeCell ref="CI104:CT104"/>
    <mergeCell ref="A101:AI101"/>
    <mergeCell ref="AP101:BA101"/>
    <mergeCell ref="BU101:CH101"/>
    <mergeCell ref="BH101:BI101"/>
    <mergeCell ref="BU104:CH104"/>
    <mergeCell ref="AJ103:AL103"/>
    <mergeCell ref="A104:AI104"/>
    <mergeCell ref="A102:AI102"/>
    <mergeCell ref="AJ102:AL102"/>
    <mergeCell ref="BH102:BI102"/>
    <mergeCell ref="AJ97:AO97"/>
    <mergeCell ref="AP97:BA97"/>
    <mergeCell ref="BH103:BI103"/>
    <mergeCell ref="AJ95:AO95"/>
    <mergeCell ref="AP95:BA95"/>
    <mergeCell ref="BH95:BI95"/>
    <mergeCell ref="CI100:CT100"/>
    <mergeCell ref="A93:AI93"/>
    <mergeCell ref="CI101:CT101"/>
    <mergeCell ref="CI94:CT94"/>
    <mergeCell ref="CI95:CT95"/>
    <mergeCell ref="CI96:CT96"/>
    <mergeCell ref="BU97:CH97"/>
    <mergeCell ref="BU98:CH98"/>
    <mergeCell ref="AJ94:AO94"/>
    <mergeCell ref="BU99:CH99"/>
    <mergeCell ref="AJ100:AL100"/>
    <mergeCell ref="AP100:BA100"/>
    <mergeCell ref="E100:AI100"/>
    <mergeCell ref="AP93:BA93"/>
    <mergeCell ref="AJ93:AL93"/>
    <mergeCell ref="AP94:BA94"/>
    <mergeCell ref="A97:AI97"/>
    <mergeCell ref="A99:AI99"/>
    <mergeCell ref="CI88:CT88"/>
    <mergeCell ref="A89:AI89"/>
    <mergeCell ref="AP89:BA89"/>
    <mergeCell ref="BU90:CH90"/>
    <mergeCell ref="CI89:CT89"/>
    <mergeCell ref="BU88:CH88"/>
    <mergeCell ref="AJ90:AL90"/>
    <mergeCell ref="A91:AI91"/>
    <mergeCell ref="AP91:BA91"/>
    <mergeCell ref="A90:AI90"/>
    <mergeCell ref="AJ92:AL92"/>
    <mergeCell ref="AP90:BA90"/>
    <mergeCell ref="A92:AI92"/>
    <mergeCell ref="AP92:BA92"/>
    <mergeCell ref="AJ88:AL88"/>
    <mergeCell ref="BH88:BI88"/>
    <mergeCell ref="AJ89:AL89"/>
    <mergeCell ref="AJ86:AL86"/>
    <mergeCell ref="AJ87:AL87"/>
    <mergeCell ref="BH87:BI87"/>
    <mergeCell ref="AP86:BA86"/>
    <mergeCell ref="AP88:BA88"/>
    <mergeCell ref="BH89:BI89"/>
    <mergeCell ref="A86:AI86"/>
    <mergeCell ref="A85:AI85"/>
    <mergeCell ref="A77:AI77"/>
    <mergeCell ref="AP78:BA78"/>
    <mergeCell ref="AP81:BA81"/>
    <mergeCell ref="A81:AI81"/>
    <mergeCell ref="AJ79:AO79"/>
    <mergeCell ref="A79:AI79"/>
    <mergeCell ref="AP79:BA79"/>
    <mergeCell ref="A70:AI70"/>
    <mergeCell ref="A84:AI84"/>
    <mergeCell ref="BH76:BI76"/>
    <mergeCell ref="AJ77:AO77"/>
    <mergeCell ref="AJ78:AO78"/>
    <mergeCell ref="BH81:BI81"/>
    <mergeCell ref="A76:AI76"/>
    <mergeCell ref="BH70:BI70"/>
    <mergeCell ref="BI79:BJ79"/>
    <mergeCell ref="A73:AI73"/>
    <mergeCell ref="BH65:BI65"/>
    <mergeCell ref="A62:AI62"/>
    <mergeCell ref="A75:AI75"/>
    <mergeCell ref="A88:AI88"/>
    <mergeCell ref="A87:AI87"/>
    <mergeCell ref="A64:AI64"/>
    <mergeCell ref="AP84:BA84"/>
    <mergeCell ref="AP85:BA85"/>
    <mergeCell ref="A82:AI82"/>
    <mergeCell ref="A65:AI65"/>
    <mergeCell ref="A63:AI63"/>
    <mergeCell ref="AJ64:AO64"/>
    <mergeCell ref="BH62:BI62"/>
    <mergeCell ref="BH63:BI63"/>
    <mergeCell ref="AJ67:AO67"/>
    <mergeCell ref="AJ62:AL62"/>
    <mergeCell ref="AP63:BA63"/>
    <mergeCell ref="AP64:BA64"/>
    <mergeCell ref="AJ63:AL63"/>
    <mergeCell ref="AJ66:AO66"/>
    <mergeCell ref="AJ65:AO65"/>
    <mergeCell ref="AP66:BA66"/>
    <mergeCell ref="AP67:BA67"/>
    <mergeCell ref="BU60:CH60"/>
    <mergeCell ref="BH61:BI61"/>
    <mergeCell ref="BU61:CH61"/>
    <mergeCell ref="BH60:BI60"/>
    <mergeCell ref="A59:AI59"/>
    <mergeCell ref="AJ59:AL59"/>
    <mergeCell ref="AP59:BA59"/>
    <mergeCell ref="AJ60:AL60"/>
    <mergeCell ref="AP60:BA60"/>
    <mergeCell ref="A61:AI61"/>
    <mergeCell ref="BU55:CH55"/>
    <mergeCell ref="BH57:BI57"/>
    <mergeCell ref="BH55:BI55"/>
    <mergeCell ref="A57:AI57"/>
    <mergeCell ref="AP57:BA57"/>
    <mergeCell ref="A60:AI60"/>
    <mergeCell ref="A58:AI58"/>
    <mergeCell ref="AJ58:AL58"/>
    <mergeCell ref="AP58:BA58"/>
    <mergeCell ref="A56:AI56"/>
    <mergeCell ref="AP56:BA56"/>
    <mergeCell ref="BH56:BI56"/>
    <mergeCell ref="AP55:BA55"/>
    <mergeCell ref="A53:AI53"/>
    <mergeCell ref="AJ53:AL53"/>
    <mergeCell ref="BU41:CH41"/>
    <mergeCell ref="BH48:BI48"/>
    <mergeCell ref="A41:AI41"/>
    <mergeCell ref="AJ41:AO41"/>
    <mergeCell ref="AP44:BA44"/>
    <mergeCell ref="A47:AI47"/>
    <mergeCell ref="AP47:BA47"/>
    <mergeCell ref="AP48:BA48"/>
    <mergeCell ref="CI54:CT54"/>
    <mergeCell ref="BH52:BI52"/>
    <mergeCell ref="BH53:BI53"/>
    <mergeCell ref="BU53:CH53"/>
    <mergeCell ref="BU54:CH54"/>
    <mergeCell ref="BU52:CH52"/>
    <mergeCell ref="CI52:CT52"/>
    <mergeCell ref="CI53:CT53"/>
    <mergeCell ref="AJ42:AO42"/>
    <mergeCell ref="CI47:CT47"/>
    <mergeCell ref="BU47:CH47"/>
    <mergeCell ref="BU48:CH48"/>
    <mergeCell ref="BU49:CH49"/>
    <mergeCell ref="AJ47:AL47"/>
    <mergeCell ref="AP50:BA50"/>
    <mergeCell ref="AP52:BA52"/>
    <mergeCell ref="CI51:CT51"/>
    <mergeCell ref="BH51:BI51"/>
    <mergeCell ref="CI48:CT48"/>
    <mergeCell ref="CI50:CT50"/>
    <mergeCell ref="CI49:CT49"/>
    <mergeCell ref="BH50:BI50"/>
    <mergeCell ref="BU50:CH50"/>
    <mergeCell ref="BH40:BI40"/>
    <mergeCell ref="A38:AI38"/>
    <mergeCell ref="AJ38:AO38"/>
    <mergeCell ref="AP38:BA38"/>
    <mergeCell ref="AJ40:AO40"/>
    <mergeCell ref="AP40:BA40"/>
    <mergeCell ref="AP39:BA39"/>
    <mergeCell ref="AJ39:AL39"/>
    <mergeCell ref="A39:AI39"/>
    <mergeCell ref="A40:AI40"/>
    <mergeCell ref="CI39:CT39"/>
    <mergeCell ref="BU38:CH38"/>
    <mergeCell ref="BU40:CH40"/>
    <mergeCell ref="BU39:CH39"/>
    <mergeCell ref="CI40:CT40"/>
    <mergeCell ref="CI38:CT38"/>
    <mergeCell ref="BH31:BI31"/>
    <mergeCell ref="BU27:CH27"/>
    <mergeCell ref="BH38:BI38"/>
    <mergeCell ref="BH39:BI39"/>
    <mergeCell ref="BU29:CH29"/>
    <mergeCell ref="BU36:CH36"/>
    <mergeCell ref="BH30:BI30"/>
    <mergeCell ref="BH27:BI27"/>
    <mergeCell ref="BU30:CH30"/>
    <mergeCell ref="BU31:CH31"/>
    <mergeCell ref="CI34:CT34"/>
    <mergeCell ref="CI33:CT33"/>
    <mergeCell ref="BU35:CH35"/>
    <mergeCell ref="CI19:CT19"/>
    <mergeCell ref="BU26:CH26"/>
    <mergeCell ref="BU28:CH28"/>
    <mergeCell ref="BU24:CH24"/>
    <mergeCell ref="A37:AI37"/>
    <mergeCell ref="BU32:CH32"/>
    <mergeCell ref="BU37:CH37"/>
    <mergeCell ref="BH34:BI34"/>
    <mergeCell ref="BU33:CH33"/>
    <mergeCell ref="A32:AI32"/>
    <mergeCell ref="AJ32:AO32"/>
    <mergeCell ref="BU34:CH34"/>
    <mergeCell ref="BH33:BI33"/>
    <mergeCell ref="E36:AI36"/>
    <mergeCell ref="CI37:CT37"/>
    <mergeCell ref="A33:AI33"/>
    <mergeCell ref="AJ33:AO33"/>
    <mergeCell ref="AP33:BA33"/>
    <mergeCell ref="AJ34:AO34"/>
    <mergeCell ref="AP34:BA34"/>
    <mergeCell ref="A34:AI34"/>
    <mergeCell ref="AJ37:AO37"/>
    <mergeCell ref="AP37:BA37"/>
    <mergeCell ref="BH37:BI37"/>
    <mergeCell ref="A29:AI29"/>
    <mergeCell ref="AJ28:AL28"/>
    <mergeCell ref="A28:AI28"/>
    <mergeCell ref="AP28:BA28"/>
    <mergeCell ref="A31:AI31"/>
    <mergeCell ref="AJ31:AO31"/>
    <mergeCell ref="AP31:BA31"/>
    <mergeCell ref="A30:AI30"/>
    <mergeCell ref="A25:AI25"/>
    <mergeCell ref="A24:AI24"/>
    <mergeCell ref="A27:AI27"/>
    <mergeCell ref="BH24:BI24"/>
    <mergeCell ref="AJ25:AL25"/>
    <mergeCell ref="A26:AI26"/>
    <mergeCell ref="AP26:BA26"/>
    <mergeCell ref="BH25:BI25"/>
    <mergeCell ref="AP29:BA29"/>
    <mergeCell ref="AJ29:AL29"/>
    <mergeCell ref="AJ26:AL26"/>
    <mergeCell ref="CI24:CT24"/>
    <mergeCell ref="AJ24:AL24"/>
    <mergeCell ref="CI28:CT28"/>
    <mergeCell ref="BU25:CH25"/>
    <mergeCell ref="AP25:BA25"/>
    <mergeCell ref="CI32:CT32"/>
    <mergeCell ref="CI31:CT31"/>
    <mergeCell ref="AP22:BA22"/>
    <mergeCell ref="CI30:CT30"/>
    <mergeCell ref="CI25:CT25"/>
    <mergeCell ref="CI27:CT27"/>
    <mergeCell ref="CI29:CT29"/>
    <mergeCell ref="AP27:BA27"/>
    <mergeCell ref="BH29:BI29"/>
    <mergeCell ref="BH26:BI26"/>
    <mergeCell ref="CI26:CT26"/>
    <mergeCell ref="BU22:CH22"/>
    <mergeCell ref="BU23:CH23"/>
    <mergeCell ref="CI22:CT22"/>
    <mergeCell ref="BH22:BI22"/>
    <mergeCell ref="AJ21:AL21"/>
    <mergeCell ref="BH21:BI21"/>
    <mergeCell ref="AP32:BA32"/>
    <mergeCell ref="BH32:BI32"/>
    <mergeCell ref="AP24:BA24"/>
    <mergeCell ref="AJ27:AL27"/>
    <mergeCell ref="AJ30:AO30"/>
    <mergeCell ref="AP30:BA30"/>
    <mergeCell ref="BH28:BI28"/>
    <mergeCell ref="A23:AI23"/>
    <mergeCell ref="AP23:BA23"/>
    <mergeCell ref="AJ23:AL23"/>
    <mergeCell ref="BH23:BI23"/>
    <mergeCell ref="A22:AI22"/>
    <mergeCell ref="A15:AI15"/>
    <mergeCell ref="AP15:BA15"/>
    <mergeCell ref="AJ15:AL15"/>
    <mergeCell ref="A16:AI16"/>
    <mergeCell ref="AJ22:AL22"/>
    <mergeCell ref="A18:AI18"/>
    <mergeCell ref="AJ18:AO18"/>
    <mergeCell ref="AP19:BA19"/>
    <mergeCell ref="A21:AI21"/>
    <mergeCell ref="AP21:BA21"/>
    <mergeCell ref="A20:AI20"/>
    <mergeCell ref="AP20:BA20"/>
    <mergeCell ref="BU19:CH19"/>
    <mergeCell ref="BH15:BI15"/>
    <mergeCell ref="A17:AI17"/>
    <mergeCell ref="BH16:BI16"/>
    <mergeCell ref="AP16:BA16"/>
    <mergeCell ref="BU16:CH16"/>
    <mergeCell ref="AJ16:AL16"/>
    <mergeCell ref="BI19:BJ19"/>
    <mergeCell ref="BB20:BS20"/>
    <mergeCell ref="AP18:BA18"/>
    <mergeCell ref="BB18:BS18"/>
    <mergeCell ref="AJ20:AO20"/>
    <mergeCell ref="AJ19:AO19"/>
    <mergeCell ref="A14:AI14"/>
    <mergeCell ref="AP14:BA14"/>
    <mergeCell ref="AJ14:AL14"/>
    <mergeCell ref="A13:AI13"/>
    <mergeCell ref="AJ13:AO13"/>
    <mergeCell ref="AP13:BA13"/>
    <mergeCell ref="BH12:BI12"/>
    <mergeCell ref="A11:AI11"/>
    <mergeCell ref="AJ10:AO10"/>
    <mergeCell ref="BH11:BI11"/>
    <mergeCell ref="AJ12:AO12"/>
    <mergeCell ref="AP12:BA12"/>
    <mergeCell ref="AP10:BA10"/>
    <mergeCell ref="A12:AI12"/>
    <mergeCell ref="BU18:CH18"/>
    <mergeCell ref="BU17:CH17"/>
    <mergeCell ref="BU13:CH13"/>
    <mergeCell ref="BH13:BI13"/>
    <mergeCell ref="BH14:BI14"/>
    <mergeCell ref="AJ17:AL17"/>
    <mergeCell ref="AP17:BA17"/>
    <mergeCell ref="BH17:BI17"/>
    <mergeCell ref="A8:AI8"/>
    <mergeCell ref="A9:AI9"/>
    <mergeCell ref="AJ9:AO9"/>
    <mergeCell ref="AP9:BA9"/>
    <mergeCell ref="AP8:BA8"/>
    <mergeCell ref="AJ8:AL8"/>
    <mergeCell ref="CI10:CT10"/>
    <mergeCell ref="CI9:CT9"/>
    <mergeCell ref="BB9:BS9"/>
    <mergeCell ref="BU8:CH8"/>
    <mergeCell ref="BH8:BI8"/>
    <mergeCell ref="BU9:CH9"/>
    <mergeCell ref="BH10:BI10"/>
    <mergeCell ref="AP11:BA11"/>
    <mergeCell ref="A2:CT2"/>
    <mergeCell ref="CI7:CT7"/>
    <mergeCell ref="A3:AI4"/>
    <mergeCell ref="AJ3:AO4"/>
    <mergeCell ref="AP3:BA4"/>
    <mergeCell ref="A6:AI6"/>
    <mergeCell ref="AP6:BA6"/>
    <mergeCell ref="A7:AI7"/>
    <mergeCell ref="A10:AI10"/>
    <mergeCell ref="BU7:CH7"/>
    <mergeCell ref="CI8:CT8"/>
    <mergeCell ref="CI199:CT199"/>
    <mergeCell ref="A199:AI199"/>
    <mergeCell ref="AJ199:AO199"/>
    <mergeCell ref="AP199:BA199"/>
    <mergeCell ref="BB199:BS199"/>
    <mergeCell ref="BU199:CH199"/>
    <mergeCell ref="BU10:CH10"/>
    <mergeCell ref="AJ11:AO11"/>
    <mergeCell ref="BH6:BI6"/>
    <mergeCell ref="BH7:BI7"/>
    <mergeCell ref="AJ6:AL6"/>
    <mergeCell ref="AP7:BA7"/>
    <mergeCell ref="A5:AI5"/>
    <mergeCell ref="AJ5:AO5"/>
    <mergeCell ref="AP5:BA5"/>
    <mergeCell ref="AJ7:AL7"/>
    <mergeCell ref="BU6:CH6"/>
    <mergeCell ref="CI6:CT6"/>
    <mergeCell ref="BT3:BT4"/>
    <mergeCell ref="BU5:CH5"/>
    <mergeCell ref="BU3:CH4"/>
    <mergeCell ref="BB3:BS4"/>
    <mergeCell ref="BB5:BS5"/>
    <mergeCell ref="CI3:CT4"/>
    <mergeCell ref="CI5:CT5"/>
    <mergeCell ref="CI17:CT17"/>
    <mergeCell ref="BU11:CH11"/>
    <mergeCell ref="BU15:CH15"/>
    <mergeCell ref="CI16:CT16"/>
    <mergeCell ref="CI12:CT12"/>
    <mergeCell ref="BU12:CH12"/>
    <mergeCell ref="CI13:CT13"/>
    <mergeCell ref="CI11:CT11"/>
    <mergeCell ref="CI14:CT14"/>
    <mergeCell ref="CI15:CT15"/>
    <mergeCell ref="CI56:CT56"/>
    <mergeCell ref="BU42:CH42"/>
    <mergeCell ref="CI41:CT41"/>
    <mergeCell ref="BU14:CH14"/>
    <mergeCell ref="CI21:CT21"/>
    <mergeCell ref="CI20:CT20"/>
    <mergeCell ref="BU20:CH20"/>
    <mergeCell ref="CI18:CT18"/>
    <mergeCell ref="BU21:CH21"/>
    <mergeCell ref="CI23:CT23"/>
    <mergeCell ref="CI57:CT57"/>
    <mergeCell ref="BU63:CH63"/>
    <mergeCell ref="CI86:CT86"/>
    <mergeCell ref="CI65:CT65"/>
    <mergeCell ref="CI79:CT79"/>
    <mergeCell ref="CI71:CT71"/>
    <mergeCell ref="CI68:CT68"/>
    <mergeCell ref="BU79:CH79"/>
    <mergeCell ref="BU68:CH68"/>
    <mergeCell ref="CI58:CT58"/>
    <mergeCell ref="BU89:CH89"/>
    <mergeCell ref="BU156:CH156"/>
    <mergeCell ref="BU73:CH73"/>
    <mergeCell ref="BU94:CH94"/>
    <mergeCell ref="BU95:CH95"/>
    <mergeCell ref="BU96:CH96"/>
    <mergeCell ref="BU92:CH92"/>
    <mergeCell ref="BU105:CH105"/>
    <mergeCell ref="BU123:CH123"/>
    <mergeCell ref="BU124:CH124"/>
    <mergeCell ref="CI75:CT75"/>
    <mergeCell ref="CI69:CT69"/>
    <mergeCell ref="BU75:CH75"/>
    <mergeCell ref="CI67:CT67"/>
    <mergeCell ref="CI72:CT72"/>
    <mergeCell ref="BU71:CH71"/>
    <mergeCell ref="BH90:BI90"/>
    <mergeCell ref="CI91:CT91"/>
    <mergeCell ref="CI92:CT92"/>
    <mergeCell ref="BH110:BI110"/>
    <mergeCell ref="BH98:BI98"/>
    <mergeCell ref="CI93:CT93"/>
    <mergeCell ref="BU93:CH93"/>
    <mergeCell ref="BU100:CH100"/>
    <mergeCell ref="BH94:BI94"/>
    <mergeCell ref="BH97:BI97"/>
    <mergeCell ref="AJ156:AL156"/>
    <mergeCell ref="CI139:CT139"/>
    <mergeCell ref="CI124:CT124"/>
    <mergeCell ref="CI156:CT156"/>
    <mergeCell ref="CI142:CT142"/>
    <mergeCell ref="CI143:CT143"/>
    <mergeCell ref="AP124:BA124"/>
    <mergeCell ref="BU145:CH145"/>
    <mergeCell ref="BU151:CH151"/>
    <mergeCell ref="BH145:BI145"/>
    <mergeCell ref="CI162:CT162"/>
    <mergeCell ref="BU159:CH159"/>
    <mergeCell ref="BU160:CH160"/>
    <mergeCell ref="BH155:BI155"/>
    <mergeCell ref="CI161:CT161"/>
    <mergeCell ref="CI157:CT157"/>
    <mergeCell ref="BH157:BI157"/>
    <mergeCell ref="BU157:CH157"/>
    <mergeCell ref="CI70:CT70"/>
    <mergeCell ref="BH112:BI112"/>
    <mergeCell ref="BH124:BI124"/>
    <mergeCell ref="AP159:BA159"/>
    <mergeCell ref="CI155:CT155"/>
    <mergeCell ref="BH156:BI156"/>
    <mergeCell ref="CI98:CT98"/>
    <mergeCell ref="CI90:CT90"/>
    <mergeCell ref="BU87:CH87"/>
    <mergeCell ref="CI87:CT87"/>
    <mergeCell ref="BU1:CT1"/>
    <mergeCell ref="AP112:BA112"/>
    <mergeCell ref="CI85:CT85"/>
    <mergeCell ref="CI55:CT55"/>
    <mergeCell ref="BU58:CH58"/>
    <mergeCell ref="CI60:CT60"/>
    <mergeCell ref="CI59:CT59"/>
    <mergeCell ref="CI84:CT84"/>
    <mergeCell ref="AP108:BA108"/>
    <mergeCell ref="AP105:BA105"/>
    <mergeCell ref="CI144:CT144"/>
    <mergeCell ref="BU148:CH148"/>
    <mergeCell ref="CI148:CT148"/>
    <mergeCell ref="BU161:CH161"/>
    <mergeCell ref="CI159:CT159"/>
    <mergeCell ref="BU149:CH149"/>
    <mergeCell ref="BU165:CH165"/>
    <mergeCell ref="BH166:BI166"/>
    <mergeCell ref="BU167:CH167"/>
    <mergeCell ref="BU144:CH144"/>
    <mergeCell ref="BU162:CH162"/>
    <mergeCell ref="BH164:BI164"/>
    <mergeCell ref="BH161:BI161"/>
    <mergeCell ref="AP161:BA161"/>
    <mergeCell ref="BH169:BI169"/>
    <mergeCell ref="CI140:CT140"/>
    <mergeCell ref="BU143:CH143"/>
    <mergeCell ref="CI165:CT165"/>
    <mergeCell ref="BU163:CH163"/>
    <mergeCell ref="BU169:CH169"/>
    <mergeCell ref="BH168:BI168"/>
    <mergeCell ref="BH167:BI167"/>
    <mergeCell ref="E128:AI128"/>
    <mergeCell ref="E129:AI129"/>
    <mergeCell ref="E130:AI130"/>
    <mergeCell ref="E131:AI131"/>
    <mergeCell ref="AP166:BA166"/>
    <mergeCell ref="BH162:BI162"/>
    <mergeCell ref="BH163:BI163"/>
    <mergeCell ref="BH165:BI165"/>
    <mergeCell ref="AP165:BA165"/>
    <mergeCell ref="AJ175:AL175"/>
    <mergeCell ref="A176:AI176"/>
    <mergeCell ref="AJ176:AO176"/>
    <mergeCell ref="A172:AI172"/>
    <mergeCell ref="A175:AI175"/>
    <mergeCell ref="AP170:BA170"/>
    <mergeCell ref="AP168:BA168"/>
    <mergeCell ref="AP176:BA176"/>
    <mergeCell ref="AP173:BA173"/>
    <mergeCell ref="AP144:BA144"/>
    <mergeCell ref="AP145:BA145"/>
    <mergeCell ref="AP147:BA147"/>
    <mergeCell ref="A149:AI149"/>
    <mergeCell ref="AJ149:AL149"/>
    <mergeCell ref="A144:AI144"/>
    <mergeCell ref="AJ144:AL144"/>
    <mergeCell ref="AJ145:AL145"/>
    <mergeCell ref="AP149:BA149"/>
    <mergeCell ref="A148:AI148"/>
    <mergeCell ref="A166:AI166"/>
    <mergeCell ref="A168:AI168"/>
    <mergeCell ref="AJ168:AL168"/>
    <mergeCell ref="A170:AI170"/>
    <mergeCell ref="AJ170:AL170"/>
    <mergeCell ref="A167:AI167"/>
    <mergeCell ref="AP174:BA174"/>
    <mergeCell ref="AP175:BA175"/>
    <mergeCell ref="BH111:BI111"/>
    <mergeCell ref="E125:AI125"/>
    <mergeCell ref="E126:AI126"/>
    <mergeCell ref="BH139:BI139"/>
    <mergeCell ref="A154:AI154"/>
    <mergeCell ref="AJ154:AL154"/>
    <mergeCell ref="AP154:BA154"/>
    <mergeCell ref="A151:AI151"/>
    <mergeCell ref="A45:AI45"/>
    <mergeCell ref="AJ45:AL45"/>
    <mergeCell ref="AP139:BA139"/>
    <mergeCell ref="AP111:BA111"/>
    <mergeCell ref="AP115:BA115"/>
    <mergeCell ref="AJ85:AL85"/>
    <mergeCell ref="AP45:BA45"/>
    <mergeCell ref="A46:AI46"/>
    <mergeCell ref="AJ46:AO46"/>
    <mergeCell ref="A55:AI55"/>
    <mergeCell ref="BH44:BI44"/>
    <mergeCell ref="A43:AI43"/>
    <mergeCell ref="AJ43:AO43"/>
    <mergeCell ref="CI42:CT42"/>
    <mergeCell ref="CI43:CT43"/>
    <mergeCell ref="BU44:CH44"/>
    <mergeCell ref="CI44:CT44"/>
    <mergeCell ref="A42:AI42"/>
    <mergeCell ref="A44:AI44"/>
    <mergeCell ref="AJ44:AO44"/>
    <mergeCell ref="BH41:BI41"/>
    <mergeCell ref="AP43:BA43"/>
    <mergeCell ref="BH43:BI43"/>
    <mergeCell ref="BU43:CH43"/>
    <mergeCell ref="AP42:BA42"/>
    <mergeCell ref="BH42:BI42"/>
    <mergeCell ref="AP41:BA41"/>
    <mergeCell ref="BH45:BI45"/>
    <mergeCell ref="BU45:CH45"/>
    <mergeCell ref="CI45:CT45"/>
    <mergeCell ref="CI66:CT66"/>
    <mergeCell ref="CI64:CT64"/>
    <mergeCell ref="BU46:CH46"/>
    <mergeCell ref="CI46:CT46"/>
    <mergeCell ref="CI61:CT61"/>
    <mergeCell ref="CI63:CT63"/>
    <mergeCell ref="CI62:CT62"/>
    <mergeCell ref="AJ48:AL48"/>
    <mergeCell ref="AJ49:AL49"/>
    <mergeCell ref="BH47:BI47"/>
    <mergeCell ref="AP49:BA49"/>
    <mergeCell ref="AP46:BA46"/>
    <mergeCell ref="BH46:BI46"/>
    <mergeCell ref="AP53:BA53"/>
    <mergeCell ref="BH49:BI49"/>
    <mergeCell ref="AP51:BA51"/>
    <mergeCell ref="AP77:BA77"/>
    <mergeCell ref="BH77:BI77"/>
    <mergeCell ref="BU77:CH77"/>
    <mergeCell ref="AJ55:AL55"/>
    <mergeCell ref="AJ56:AL56"/>
    <mergeCell ref="AJ57:AL57"/>
    <mergeCell ref="BU57:CH57"/>
    <mergeCell ref="BU56:CH56"/>
    <mergeCell ref="AJ61:AL61"/>
    <mergeCell ref="AP61:BA61"/>
    <mergeCell ref="BH96:BI96"/>
    <mergeCell ref="A95:AI95"/>
    <mergeCell ref="A80:AI80"/>
    <mergeCell ref="CI73:CT73"/>
    <mergeCell ref="BU74:CH74"/>
    <mergeCell ref="CI74:CT74"/>
    <mergeCell ref="AJ76:AO76"/>
    <mergeCell ref="BU76:CH76"/>
    <mergeCell ref="AJ80:AO80"/>
    <mergeCell ref="CI76:CT76"/>
    <mergeCell ref="CI97:CT97"/>
    <mergeCell ref="AJ99:AL99"/>
    <mergeCell ref="AP99:BA99"/>
    <mergeCell ref="A74:AI74"/>
    <mergeCell ref="AJ74:AL74"/>
    <mergeCell ref="AP74:BA74"/>
    <mergeCell ref="BH74:BI74"/>
    <mergeCell ref="A96:AI96"/>
    <mergeCell ref="AJ96:AO96"/>
    <mergeCell ref="AP96:BA96"/>
    <mergeCell ref="A98:AI98"/>
    <mergeCell ref="AJ98:AO98"/>
    <mergeCell ref="AP98:BA98"/>
    <mergeCell ref="BH99:BI99"/>
    <mergeCell ref="AJ132:AL132"/>
    <mergeCell ref="BI128:BJ128"/>
    <mergeCell ref="A111:AI111"/>
    <mergeCell ref="A103:AI103"/>
    <mergeCell ref="AP103:BA103"/>
    <mergeCell ref="AJ108:AL108"/>
    <mergeCell ref="A108:AI108"/>
    <mergeCell ref="A105:AI105"/>
    <mergeCell ref="AP121:BA121"/>
    <mergeCell ref="E127:AI127"/>
    <mergeCell ref="CI145:CT145"/>
    <mergeCell ref="AP146:BA146"/>
    <mergeCell ref="BH146:BI146"/>
    <mergeCell ref="BU146:CH146"/>
    <mergeCell ref="CI146:CT146"/>
    <mergeCell ref="BU147:CH147"/>
    <mergeCell ref="CI147:CT147"/>
    <mergeCell ref="BH148:BI148"/>
    <mergeCell ref="BU150:CH150"/>
    <mergeCell ref="CI150:CT150"/>
    <mergeCell ref="BH150:BI150"/>
    <mergeCell ref="BH149:BI149"/>
    <mergeCell ref="CI149:CT149"/>
    <mergeCell ref="CI151:CT151"/>
    <mergeCell ref="BU152:CH152"/>
    <mergeCell ref="CI152:CT152"/>
    <mergeCell ref="BU154:CH154"/>
    <mergeCell ref="CI154:CT154"/>
    <mergeCell ref="BU153:CH153"/>
    <mergeCell ref="CI153:CT153"/>
    <mergeCell ref="BH147:BI147"/>
    <mergeCell ref="AJ158:AL158"/>
    <mergeCell ref="E158:AI158"/>
    <mergeCell ref="AP158:BA158"/>
    <mergeCell ref="A152:AI152"/>
    <mergeCell ref="AJ152:AL152"/>
    <mergeCell ref="AP152:BA152"/>
    <mergeCell ref="BH152:BI152"/>
    <mergeCell ref="A153:AI153"/>
    <mergeCell ref="AJ153:AL153"/>
    <mergeCell ref="BH154:BI154"/>
    <mergeCell ref="AP153:BA153"/>
    <mergeCell ref="BH153:BI153"/>
    <mergeCell ref="BH151:BI151"/>
    <mergeCell ref="AJ188:AL188"/>
    <mergeCell ref="CI188:CT188"/>
    <mergeCell ref="CI186:CT186"/>
    <mergeCell ref="BU185:CH185"/>
    <mergeCell ref="CI185:CT185"/>
    <mergeCell ref="BU187:CH187"/>
    <mergeCell ref="AP187:BA187"/>
    <mergeCell ref="AP186:BA186"/>
    <mergeCell ref="BH187:BI187"/>
    <mergeCell ref="BH188:BI188"/>
    <mergeCell ref="BU82:CH82"/>
    <mergeCell ref="CI82:CT82"/>
    <mergeCell ref="A188:AI188"/>
    <mergeCell ref="A189:AI189"/>
    <mergeCell ref="AJ189:AL189"/>
    <mergeCell ref="AP189:BA189"/>
    <mergeCell ref="BU188:CH188"/>
    <mergeCell ref="AP188:BA188"/>
    <mergeCell ref="CI189:CT189"/>
    <mergeCell ref="BU189:CH189"/>
    <mergeCell ref="BU81:CH81"/>
    <mergeCell ref="CI81:CT81"/>
    <mergeCell ref="CI77:CT77"/>
    <mergeCell ref="BH78:BI78"/>
    <mergeCell ref="BH80:BI80"/>
    <mergeCell ref="BU78:CH78"/>
    <mergeCell ref="CI78:CT78"/>
    <mergeCell ref="BU80:CH80"/>
    <mergeCell ref="CI80:CT80"/>
    <mergeCell ref="BU83:CH83"/>
    <mergeCell ref="CI83:CT83"/>
    <mergeCell ref="A83:AI83"/>
    <mergeCell ref="AJ83:AL83"/>
    <mergeCell ref="AP83:BA83"/>
    <mergeCell ref="BH83:BI83"/>
    <mergeCell ref="BU137:CH137"/>
    <mergeCell ref="BU138:CH138"/>
    <mergeCell ref="CI133:CT133"/>
    <mergeCell ref="CI134:CT134"/>
    <mergeCell ref="CI135:CT135"/>
    <mergeCell ref="CI136:CT136"/>
    <mergeCell ref="CI137:CT137"/>
    <mergeCell ref="CI138:CT138"/>
    <mergeCell ref="AP138:BA138"/>
    <mergeCell ref="BI137:BJ137"/>
    <mergeCell ref="BI136:BJ136"/>
    <mergeCell ref="BI135:BJ135"/>
    <mergeCell ref="AP136:BA136"/>
    <mergeCell ref="AP137:BA137"/>
    <mergeCell ref="AJ82:AO82"/>
    <mergeCell ref="AP82:BA82"/>
    <mergeCell ref="AJ125:AL125"/>
    <mergeCell ref="AJ126:AL126"/>
    <mergeCell ref="AJ127:AL127"/>
    <mergeCell ref="AJ128:AL128"/>
    <mergeCell ref="AJ129:AL129"/>
    <mergeCell ref="AJ130:AL130"/>
    <mergeCell ref="BI134:BJ134"/>
    <mergeCell ref="BI133:BJ133"/>
    <mergeCell ref="E19:AI19"/>
    <mergeCell ref="AP135:BA135"/>
    <mergeCell ref="BH82:BI82"/>
    <mergeCell ref="AJ81:AO81"/>
    <mergeCell ref="AP80:BA80"/>
    <mergeCell ref="AJ101:AL101"/>
    <mergeCell ref="AP102:BA102"/>
    <mergeCell ref="AJ131:AL131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1">
      <selection activeCell="A2" sqref="A2:DE2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22" t="s">
        <v>184</v>
      </c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</row>
    <row r="2" spans="1:109" ht="19.5" customHeight="1">
      <c r="A2" s="192" t="s">
        <v>24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</row>
    <row r="3" spans="1:109" ht="11.25" customHeight="1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27" t="s">
        <v>8</v>
      </c>
      <c r="AL3" s="145"/>
      <c r="AM3" s="145"/>
      <c r="AN3" s="145"/>
      <c r="AO3" s="145"/>
      <c r="AP3" s="128"/>
      <c r="AQ3" s="127" t="s">
        <v>185</v>
      </c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28"/>
      <c r="BG3" s="127" t="s">
        <v>21</v>
      </c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27" t="s">
        <v>10</v>
      </c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28"/>
      <c r="CO3" s="145" t="s">
        <v>11</v>
      </c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</row>
    <row r="4" spans="1:109" ht="60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19"/>
      <c r="AL4" s="132"/>
      <c r="AM4" s="132"/>
      <c r="AN4" s="132"/>
      <c r="AO4" s="132"/>
      <c r="AP4" s="120"/>
      <c r="AQ4" s="119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20"/>
      <c r="BG4" s="119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19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20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</row>
    <row r="5" spans="1:109" ht="12" thickBot="1">
      <c r="A5" s="393">
        <v>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189">
        <v>2</v>
      </c>
      <c r="AL5" s="144"/>
      <c r="AM5" s="144"/>
      <c r="AN5" s="144"/>
      <c r="AO5" s="144"/>
      <c r="AP5" s="195"/>
      <c r="AQ5" s="189">
        <v>3</v>
      </c>
      <c r="AR5" s="144"/>
      <c r="AS5" s="144"/>
      <c r="AT5" s="144"/>
      <c r="AU5" s="144"/>
      <c r="AV5" s="144"/>
      <c r="AW5" s="144"/>
      <c r="AX5" s="144"/>
      <c r="AY5" s="144"/>
      <c r="AZ5" s="190"/>
      <c r="BA5" s="190"/>
      <c r="BB5" s="190"/>
      <c r="BC5" s="190"/>
      <c r="BD5" s="190"/>
      <c r="BE5" s="190"/>
      <c r="BF5" s="191"/>
      <c r="BG5" s="189">
        <v>4</v>
      </c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95"/>
      <c r="BZ5" s="198">
        <v>5</v>
      </c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7"/>
      <c r="CO5" s="189">
        <v>6</v>
      </c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</row>
    <row r="6" spans="1:109" ht="21.75" customHeight="1">
      <c r="A6" s="394" t="s">
        <v>25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5" t="s">
        <v>16</v>
      </c>
      <c r="AL6" s="396"/>
      <c r="AM6" s="396"/>
      <c r="AN6" s="396"/>
      <c r="AO6" s="396"/>
      <c r="AP6" s="396"/>
      <c r="AQ6" s="138" t="s">
        <v>18</v>
      </c>
      <c r="AR6" s="138"/>
      <c r="AS6" s="138"/>
      <c r="AT6" s="138"/>
      <c r="AU6" s="138"/>
      <c r="AV6" s="138"/>
      <c r="AW6" s="138"/>
      <c r="AX6" s="138"/>
      <c r="AY6" s="138"/>
      <c r="AZ6" s="129"/>
      <c r="BA6" s="130"/>
      <c r="BB6" s="130"/>
      <c r="BC6" s="130"/>
      <c r="BD6" s="130"/>
      <c r="BE6" s="130"/>
      <c r="BF6" s="131"/>
      <c r="BG6" s="141">
        <f>BG7</f>
        <v>1537900</v>
      </c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397">
        <f>BZ7</f>
        <v>-434155.61000000034</v>
      </c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>
        <f>BG6-BZ6</f>
        <v>1972055.6100000003</v>
      </c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8"/>
    </row>
    <row r="7" spans="1:109" ht="26.25" customHeight="1">
      <c r="A7" s="391" t="s">
        <v>186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2" t="s">
        <v>17</v>
      </c>
      <c r="AL7" s="167"/>
      <c r="AM7" s="167"/>
      <c r="AN7" s="167"/>
      <c r="AO7" s="167"/>
      <c r="AP7" s="167"/>
      <c r="AQ7" s="167" t="s">
        <v>196</v>
      </c>
      <c r="AR7" s="167"/>
      <c r="AS7" s="167"/>
      <c r="AT7" s="167"/>
      <c r="AU7" s="167"/>
      <c r="AV7" s="167"/>
      <c r="AW7" s="167"/>
      <c r="AX7" s="167"/>
      <c r="AY7" s="167"/>
      <c r="AZ7" s="159"/>
      <c r="BA7" s="160"/>
      <c r="BB7" s="160"/>
      <c r="BC7" s="160"/>
      <c r="BD7" s="160"/>
      <c r="BE7" s="160"/>
      <c r="BF7" s="161"/>
      <c r="BG7" s="152">
        <f>BG8+BG12</f>
        <v>1537900</v>
      </c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389">
        <f>BZ8+BZ12</f>
        <v>-434155.61000000034</v>
      </c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>
        <f>BG7-BZ7</f>
        <v>1972055.6100000003</v>
      </c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90"/>
    </row>
    <row r="8" spans="1:109" ht="21.75" customHeight="1">
      <c r="A8" s="391" t="s">
        <v>187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2" t="s">
        <v>19</v>
      </c>
      <c r="AL8" s="167"/>
      <c r="AM8" s="167"/>
      <c r="AN8" s="167"/>
      <c r="AO8" s="167"/>
      <c r="AP8" s="167"/>
      <c r="AQ8" s="167" t="s">
        <v>197</v>
      </c>
      <c r="AR8" s="167"/>
      <c r="AS8" s="167"/>
      <c r="AT8" s="167"/>
      <c r="AU8" s="167"/>
      <c r="AV8" s="167"/>
      <c r="AW8" s="167"/>
      <c r="AX8" s="167"/>
      <c r="AY8" s="167"/>
      <c r="AZ8" s="159"/>
      <c r="BA8" s="160"/>
      <c r="BB8" s="160"/>
      <c r="BC8" s="160"/>
      <c r="BD8" s="160"/>
      <c r="BE8" s="160"/>
      <c r="BF8" s="161"/>
      <c r="BG8" s="152">
        <f>BG9</f>
        <v>-13972300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389">
        <f>BZ9</f>
        <v>-4747895.92</v>
      </c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 t="s">
        <v>18</v>
      </c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90"/>
    </row>
    <row r="9" spans="1:109" ht="28.5" customHeight="1">
      <c r="A9" s="391" t="s">
        <v>188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2" t="s">
        <v>19</v>
      </c>
      <c r="AL9" s="167"/>
      <c r="AM9" s="167"/>
      <c r="AN9" s="167"/>
      <c r="AO9" s="167"/>
      <c r="AP9" s="167"/>
      <c r="AQ9" s="167" t="s">
        <v>198</v>
      </c>
      <c r="AR9" s="167"/>
      <c r="AS9" s="167"/>
      <c r="AT9" s="167"/>
      <c r="AU9" s="167"/>
      <c r="AV9" s="167"/>
      <c r="AW9" s="167"/>
      <c r="AX9" s="167"/>
      <c r="AY9" s="167"/>
      <c r="AZ9" s="159"/>
      <c r="BA9" s="160"/>
      <c r="BB9" s="160"/>
      <c r="BC9" s="160"/>
      <c r="BD9" s="160"/>
      <c r="BE9" s="160"/>
      <c r="BF9" s="161"/>
      <c r="BG9" s="152">
        <f>BG10</f>
        <v>-13972300</v>
      </c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389">
        <f>BZ10</f>
        <v>-4747895.92</v>
      </c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 t="s">
        <v>18</v>
      </c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90"/>
    </row>
    <row r="10" spans="1:109" ht="26.25" customHeight="1">
      <c r="A10" s="391" t="s">
        <v>189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2" t="s">
        <v>19</v>
      </c>
      <c r="AL10" s="167"/>
      <c r="AM10" s="167"/>
      <c r="AN10" s="167"/>
      <c r="AO10" s="167"/>
      <c r="AP10" s="167"/>
      <c r="AQ10" s="167" t="s">
        <v>199</v>
      </c>
      <c r="AR10" s="167"/>
      <c r="AS10" s="167"/>
      <c r="AT10" s="167"/>
      <c r="AU10" s="167"/>
      <c r="AV10" s="167"/>
      <c r="AW10" s="167"/>
      <c r="AX10" s="167"/>
      <c r="AY10" s="167"/>
      <c r="AZ10" s="159"/>
      <c r="BA10" s="160"/>
      <c r="BB10" s="160"/>
      <c r="BC10" s="160"/>
      <c r="BD10" s="160"/>
      <c r="BE10" s="160"/>
      <c r="BF10" s="161"/>
      <c r="BG10" s="152">
        <f>BG11</f>
        <v>-13972300</v>
      </c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389">
        <f>BZ11</f>
        <v>-4747895.92</v>
      </c>
      <c r="CA10" s="389"/>
      <c r="CB10" s="389"/>
      <c r="CC10" s="389"/>
      <c r="CD10" s="389"/>
      <c r="CE10" s="389"/>
      <c r="CF10" s="389"/>
      <c r="CG10" s="389"/>
      <c r="CH10" s="389"/>
      <c r="CI10" s="389"/>
      <c r="CJ10" s="389"/>
      <c r="CK10" s="389"/>
      <c r="CL10" s="389"/>
      <c r="CM10" s="389"/>
      <c r="CN10" s="389"/>
      <c r="CO10" s="389" t="s">
        <v>18</v>
      </c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90"/>
    </row>
    <row r="11" spans="1:109" ht="39" customHeight="1">
      <c r="A11" s="391" t="s">
        <v>190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2" t="s">
        <v>19</v>
      </c>
      <c r="AL11" s="167"/>
      <c r="AM11" s="167"/>
      <c r="AN11" s="167"/>
      <c r="AO11" s="167"/>
      <c r="AP11" s="167"/>
      <c r="AQ11" s="167" t="s">
        <v>200</v>
      </c>
      <c r="AR11" s="167"/>
      <c r="AS11" s="167"/>
      <c r="AT11" s="167"/>
      <c r="AU11" s="167"/>
      <c r="AV11" s="167"/>
      <c r="AW11" s="167"/>
      <c r="AX11" s="167"/>
      <c r="AY11" s="167"/>
      <c r="AZ11" s="159"/>
      <c r="BA11" s="160"/>
      <c r="BB11" s="160"/>
      <c r="BC11" s="160"/>
      <c r="BD11" s="160"/>
      <c r="BE11" s="160"/>
      <c r="BF11" s="161"/>
      <c r="BG11" s="152">
        <v>-13972300</v>
      </c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389">
        <v>-4747895.92</v>
      </c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 t="s">
        <v>18</v>
      </c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90"/>
    </row>
    <row r="12" spans="1:109" ht="24.75" customHeight="1">
      <c r="A12" s="391" t="s">
        <v>191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2" t="s">
        <v>201</v>
      </c>
      <c r="AL12" s="167"/>
      <c r="AM12" s="167"/>
      <c r="AN12" s="167"/>
      <c r="AO12" s="167"/>
      <c r="AP12" s="167"/>
      <c r="AQ12" s="167" t="s">
        <v>202</v>
      </c>
      <c r="AR12" s="167"/>
      <c r="AS12" s="167"/>
      <c r="AT12" s="167"/>
      <c r="AU12" s="167"/>
      <c r="AV12" s="167"/>
      <c r="AW12" s="167"/>
      <c r="AX12" s="167"/>
      <c r="AY12" s="167"/>
      <c r="AZ12" s="159"/>
      <c r="BA12" s="160"/>
      <c r="BB12" s="160"/>
      <c r="BC12" s="160"/>
      <c r="BD12" s="160"/>
      <c r="BE12" s="160"/>
      <c r="BF12" s="161"/>
      <c r="BG12" s="152">
        <f>BG13</f>
        <v>15510200</v>
      </c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>
        <f>BZ13</f>
        <v>4313740.31</v>
      </c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389" t="s">
        <v>18</v>
      </c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89"/>
      <c r="DD12" s="389"/>
      <c r="DE12" s="390"/>
    </row>
    <row r="13" spans="1:109" ht="21.75" customHeight="1">
      <c r="A13" s="391" t="s">
        <v>192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2" t="s">
        <v>201</v>
      </c>
      <c r="AL13" s="167"/>
      <c r="AM13" s="167"/>
      <c r="AN13" s="167"/>
      <c r="AO13" s="167"/>
      <c r="AP13" s="167"/>
      <c r="AQ13" s="167" t="s">
        <v>203</v>
      </c>
      <c r="AR13" s="167"/>
      <c r="AS13" s="167"/>
      <c r="AT13" s="167"/>
      <c r="AU13" s="167"/>
      <c r="AV13" s="167"/>
      <c r="AW13" s="167"/>
      <c r="AX13" s="167"/>
      <c r="AY13" s="167"/>
      <c r="AZ13" s="159"/>
      <c r="BA13" s="160"/>
      <c r="BB13" s="160"/>
      <c r="BC13" s="160"/>
      <c r="BD13" s="160"/>
      <c r="BE13" s="160"/>
      <c r="BF13" s="161"/>
      <c r="BG13" s="152">
        <f>BG14</f>
        <v>15510200</v>
      </c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>
        <f>BZ14</f>
        <v>4313740.31</v>
      </c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389" t="s">
        <v>18</v>
      </c>
      <c r="CP13" s="389"/>
      <c r="CQ13" s="389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89"/>
      <c r="DD13" s="389"/>
      <c r="DE13" s="390"/>
    </row>
    <row r="14" spans="1:109" ht="27.75" customHeight="1">
      <c r="A14" s="391" t="s">
        <v>193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2" t="s">
        <v>201</v>
      </c>
      <c r="AL14" s="167"/>
      <c r="AM14" s="167"/>
      <c r="AN14" s="167"/>
      <c r="AO14" s="167"/>
      <c r="AP14" s="167"/>
      <c r="AQ14" s="167" t="s">
        <v>204</v>
      </c>
      <c r="AR14" s="167"/>
      <c r="AS14" s="167"/>
      <c r="AT14" s="167"/>
      <c r="AU14" s="167"/>
      <c r="AV14" s="167"/>
      <c r="AW14" s="167"/>
      <c r="AX14" s="167"/>
      <c r="AY14" s="167"/>
      <c r="AZ14" s="159"/>
      <c r="BA14" s="160"/>
      <c r="BB14" s="160"/>
      <c r="BC14" s="160"/>
      <c r="BD14" s="160"/>
      <c r="BE14" s="160"/>
      <c r="BF14" s="161"/>
      <c r="BG14" s="152">
        <f>BG15</f>
        <v>15510200</v>
      </c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>
        <f>BZ15</f>
        <v>4313740.31</v>
      </c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389" t="s">
        <v>18</v>
      </c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  <c r="DE14" s="390"/>
    </row>
    <row r="15" spans="1:109" ht="30.75" customHeight="1">
      <c r="A15" s="391" t="s">
        <v>194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2" t="s">
        <v>201</v>
      </c>
      <c r="AL15" s="167"/>
      <c r="AM15" s="167"/>
      <c r="AN15" s="167"/>
      <c r="AO15" s="167"/>
      <c r="AP15" s="167"/>
      <c r="AQ15" s="167" t="s">
        <v>205</v>
      </c>
      <c r="AR15" s="167"/>
      <c r="AS15" s="167"/>
      <c r="AT15" s="167"/>
      <c r="AU15" s="167"/>
      <c r="AV15" s="167"/>
      <c r="AW15" s="167"/>
      <c r="AX15" s="167"/>
      <c r="AY15" s="167"/>
      <c r="AZ15" s="159"/>
      <c r="BA15" s="160"/>
      <c r="BB15" s="160"/>
      <c r="BC15" s="160"/>
      <c r="BD15" s="160"/>
      <c r="BE15" s="160"/>
      <c r="BF15" s="161"/>
      <c r="BG15" s="152">
        <v>15510200</v>
      </c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>
        <v>4313740.31</v>
      </c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389" t="s">
        <v>18</v>
      </c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90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H18" s="400" t="s">
        <v>477</v>
      </c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F18" s="122" t="s">
        <v>219</v>
      </c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99" t="s">
        <v>3</v>
      </c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H19" s="399" t="s">
        <v>4</v>
      </c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F19" s="123" t="s">
        <v>195</v>
      </c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Z19" s="400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  <c r="CM19" s="400"/>
      <c r="CN19" s="400"/>
      <c r="CP19" s="126" t="s">
        <v>479</v>
      </c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</row>
    <row r="20" spans="78:109" ht="11.25" customHeight="1">
      <c r="BZ20" s="399"/>
      <c r="CA20" s="399"/>
      <c r="CB20" s="399"/>
      <c r="CC20" s="399"/>
      <c r="CD20" s="399"/>
      <c r="CE20" s="399"/>
      <c r="CF20" s="399"/>
      <c r="CG20" s="399"/>
      <c r="CH20" s="399"/>
      <c r="CI20" s="399"/>
      <c r="CJ20" s="399"/>
      <c r="CK20" s="399"/>
      <c r="CL20" s="399"/>
      <c r="CM20" s="399"/>
      <c r="CN20" s="399"/>
      <c r="CP20" s="388" t="s">
        <v>4</v>
      </c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8"/>
      <c r="DE20" s="388"/>
    </row>
    <row r="21" spans="1:55" ht="11.25">
      <c r="A21" s="1" t="s">
        <v>2</v>
      </c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H21" s="400" t="s">
        <v>478</v>
      </c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</row>
    <row r="22" spans="18:109" ht="11.25">
      <c r="R22" s="399" t="s">
        <v>3</v>
      </c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"/>
      <c r="AG22" s="3"/>
      <c r="AH22" s="399" t="s">
        <v>4</v>
      </c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23" t="s">
        <v>5</v>
      </c>
      <c r="B24" s="123"/>
      <c r="C24" s="402" t="s">
        <v>480</v>
      </c>
      <c r="D24" s="402"/>
      <c r="E24" s="402"/>
      <c r="F24" s="1" t="s">
        <v>5</v>
      </c>
      <c r="I24" s="400" t="s">
        <v>489</v>
      </c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123">
        <v>20</v>
      </c>
      <c r="Z24" s="123"/>
      <c r="AA24" s="123"/>
      <c r="AB24" s="123"/>
      <c r="AC24" s="401" t="s">
        <v>234</v>
      </c>
      <c r="AD24" s="401"/>
      <c r="AE24" s="401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AC24:AE24"/>
    <mergeCell ref="AH21:BC21"/>
    <mergeCell ref="R22:AE22"/>
    <mergeCell ref="A24:B24"/>
    <mergeCell ref="C24:E24"/>
    <mergeCell ref="I24:X24"/>
    <mergeCell ref="Y24:AB24"/>
    <mergeCell ref="AH22:BC22"/>
    <mergeCell ref="R21:AE21"/>
    <mergeCell ref="AK10:AP10"/>
    <mergeCell ref="A12:AJ12"/>
    <mergeCell ref="A14:AJ14"/>
    <mergeCell ref="AK12:AP12"/>
    <mergeCell ref="A10:AJ10"/>
    <mergeCell ref="BZ19:CN19"/>
    <mergeCell ref="AH19:BC19"/>
    <mergeCell ref="A11:AJ11"/>
    <mergeCell ref="AK14:AP14"/>
    <mergeCell ref="A15:AJ15"/>
    <mergeCell ref="BZ14:CN14"/>
    <mergeCell ref="N19:AE19"/>
    <mergeCell ref="BF18:BX18"/>
    <mergeCell ref="BF19:BX19"/>
    <mergeCell ref="BZ12:CN12"/>
    <mergeCell ref="CO14:DE14"/>
    <mergeCell ref="CO13:DE13"/>
    <mergeCell ref="AQ14:BF14"/>
    <mergeCell ref="BG10:BY10"/>
    <mergeCell ref="AQ11:BF11"/>
    <mergeCell ref="CO10:DE10"/>
    <mergeCell ref="AQ12:BF12"/>
    <mergeCell ref="BZ11:CN11"/>
    <mergeCell ref="CO11:DE11"/>
    <mergeCell ref="BG11:BY11"/>
    <mergeCell ref="BZ20:CN20"/>
    <mergeCell ref="AQ15:BF15"/>
    <mergeCell ref="AQ10:BF10"/>
    <mergeCell ref="N18:AE18"/>
    <mergeCell ref="AH18:BC18"/>
    <mergeCell ref="AK15:AP15"/>
    <mergeCell ref="AK11:AP11"/>
    <mergeCell ref="BZ10:CN10"/>
    <mergeCell ref="BG12:BY12"/>
    <mergeCell ref="BG15:BY15"/>
    <mergeCell ref="BG5:BY5"/>
    <mergeCell ref="CO5:DE5"/>
    <mergeCell ref="BG6:BY6"/>
    <mergeCell ref="BZ6:CN6"/>
    <mergeCell ref="BZ5:CN5"/>
    <mergeCell ref="CO6:DE6"/>
    <mergeCell ref="AQ9:BF9"/>
    <mergeCell ref="A5:AJ5"/>
    <mergeCell ref="AK5:AP5"/>
    <mergeCell ref="AQ5:BF5"/>
    <mergeCell ref="AQ8:BF8"/>
    <mergeCell ref="A6:AJ6"/>
    <mergeCell ref="AK6:AP6"/>
    <mergeCell ref="AQ6:BF6"/>
    <mergeCell ref="CN1:DE1"/>
    <mergeCell ref="BG3:BY4"/>
    <mergeCell ref="A2:DE2"/>
    <mergeCell ref="A3:AJ4"/>
    <mergeCell ref="CO3:DE4"/>
    <mergeCell ref="BZ3:CN4"/>
    <mergeCell ref="AK3:AP4"/>
    <mergeCell ref="AQ3:BF4"/>
    <mergeCell ref="BG7:BY7"/>
    <mergeCell ref="CO8:DE8"/>
    <mergeCell ref="CO9:DE9"/>
    <mergeCell ref="BG8:BY8"/>
    <mergeCell ref="BG9:BY9"/>
    <mergeCell ref="BZ9:CN9"/>
    <mergeCell ref="BZ8:CN8"/>
    <mergeCell ref="CO15:DE15"/>
    <mergeCell ref="A8:AJ8"/>
    <mergeCell ref="A9:AJ9"/>
    <mergeCell ref="AK7:AP7"/>
    <mergeCell ref="AK9:AP9"/>
    <mergeCell ref="AK8:AP8"/>
    <mergeCell ref="A7:AJ7"/>
    <mergeCell ref="CO7:DE7"/>
    <mergeCell ref="AQ7:BF7"/>
    <mergeCell ref="BZ7:CN7"/>
    <mergeCell ref="CP20:DE20"/>
    <mergeCell ref="CO12:DE12"/>
    <mergeCell ref="A13:AJ13"/>
    <mergeCell ref="AK13:AP13"/>
    <mergeCell ref="AQ13:BF13"/>
    <mergeCell ref="BG13:BY13"/>
    <mergeCell ref="BZ13:CN13"/>
    <mergeCell ref="BZ15:CN15"/>
    <mergeCell ref="BG14:BY14"/>
    <mergeCell ref="CP19:DE1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2011-05-19T11:01:45Z</cp:lastPrinted>
  <dcterms:created xsi:type="dcterms:W3CDTF">2005-02-01T12:32:18Z</dcterms:created>
  <dcterms:modified xsi:type="dcterms:W3CDTF">2011-06-09T10:36:57Z</dcterms:modified>
  <cp:category/>
  <cp:version/>
  <cp:contentType/>
  <cp:contentStatus/>
</cp:coreProperties>
</file>